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135B3FD-4F8F-4C37-9BAE-E2CFC994BE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) Bilanț" sheetId="10" r:id="rId1"/>
    <sheet name="C) Contul de profit și pierdere" sheetId="9" r:id="rId2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0" l="1"/>
  <c r="F8" i="10"/>
  <c r="C45" i="9"/>
  <c r="F7" i="9" l="1"/>
  <c r="F8" i="9"/>
  <c r="F11" i="9"/>
  <c r="F13" i="9"/>
  <c r="F16" i="9"/>
  <c r="F17" i="9"/>
  <c r="F18" i="9"/>
  <c r="F20" i="9"/>
  <c r="F21" i="9"/>
  <c r="F22" i="9"/>
  <c r="F23" i="9"/>
  <c r="F24" i="9"/>
  <c r="F25" i="9"/>
  <c r="F26" i="9"/>
  <c r="F27" i="9"/>
  <c r="F28" i="9"/>
  <c r="F29" i="9"/>
  <c r="F30" i="9"/>
  <c r="F32" i="9"/>
  <c r="F34" i="9"/>
  <c r="F35" i="9"/>
  <c r="F36" i="9"/>
  <c r="O39" i="9"/>
  <c r="F41" i="9"/>
  <c r="F45" i="9"/>
  <c r="F46" i="9"/>
  <c r="F48" i="9"/>
  <c r="F49" i="9"/>
  <c r="F50" i="9"/>
  <c r="F53" i="9"/>
  <c r="F54" i="9"/>
  <c r="F56" i="9"/>
  <c r="F58" i="9"/>
  <c r="F62" i="9"/>
  <c r="F63" i="9"/>
  <c r="F64" i="9"/>
  <c r="F65" i="9"/>
  <c r="F66" i="9"/>
  <c r="F67" i="9"/>
  <c r="F68" i="9"/>
  <c r="F69" i="9"/>
  <c r="F70" i="9"/>
  <c r="F73" i="9"/>
  <c r="F75" i="9"/>
  <c r="F6" i="9"/>
  <c r="F6" i="10"/>
  <c r="F7" i="10"/>
  <c r="F9" i="10"/>
  <c r="F10" i="10"/>
  <c r="F11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34" i="10"/>
  <c r="F39" i="10"/>
  <c r="F40" i="10"/>
  <c r="F41" i="10"/>
  <c r="F42" i="10"/>
  <c r="F43" i="10"/>
  <c r="F46" i="10"/>
  <c r="F47" i="10"/>
  <c r="F50" i="10"/>
  <c r="L7" i="9"/>
  <c r="L8" i="9"/>
  <c r="L11" i="9"/>
  <c r="L13" i="9"/>
  <c r="L16" i="9"/>
  <c r="L17" i="9"/>
  <c r="L18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9" i="9"/>
  <c r="L40" i="9"/>
  <c r="L41" i="9"/>
  <c r="L45" i="9"/>
  <c r="L46" i="9"/>
  <c r="L48" i="9"/>
  <c r="L49" i="9"/>
  <c r="L50" i="9"/>
  <c r="L53" i="9"/>
  <c r="L54" i="9"/>
  <c r="L56" i="9"/>
  <c r="L58" i="9"/>
  <c r="L62" i="9"/>
  <c r="L63" i="9"/>
  <c r="L64" i="9"/>
  <c r="L65" i="9"/>
  <c r="L66" i="9"/>
  <c r="L67" i="9"/>
  <c r="L68" i="9"/>
  <c r="L69" i="9"/>
  <c r="L70" i="9"/>
  <c r="L73" i="9"/>
  <c r="L75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N7" i="10"/>
  <c r="N8" i="10"/>
  <c r="N9" i="10"/>
  <c r="N10" i="10"/>
  <c r="N11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34" i="10"/>
  <c r="N35" i="10"/>
  <c r="N39" i="10"/>
  <c r="N40" i="10"/>
  <c r="N41" i="10"/>
  <c r="N42" i="10"/>
  <c r="N43" i="10"/>
  <c r="N46" i="10"/>
  <c r="N47" i="10"/>
  <c r="N48" i="10"/>
  <c r="N50" i="10"/>
  <c r="E7" i="10"/>
  <c r="E8" i="10"/>
  <c r="E9" i="10"/>
  <c r="E10" i="10"/>
  <c r="E11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34" i="10"/>
  <c r="E35" i="10"/>
  <c r="E39" i="10"/>
  <c r="E40" i="10"/>
  <c r="E41" i="10"/>
  <c r="E42" i="10"/>
  <c r="E43" i="10"/>
  <c r="E46" i="10"/>
  <c r="E47" i="10"/>
  <c r="E48" i="10"/>
  <c r="E50" i="10"/>
  <c r="E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6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M37" i="9" s="1"/>
  <c r="E38" i="9"/>
  <c r="M38" i="9" s="1"/>
  <c r="E39" i="9"/>
  <c r="M39" i="9" s="1"/>
  <c r="E40" i="9"/>
  <c r="M40" i="9" s="1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6" i="9"/>
  <c r="C7" i="9"/>
  <c r="C8" i="9"/>
  <c r="C11" i="9"/>
  <c r="C13" i="9"/>
  <c r="C16" i="9"/>
  <c r="C17" i="9"/>
  <c r="C18" i="9"/>
  <c r="C20" i="9"/>
  <c r="C21" i="9"/>
  <c r="C22" i="9"/>
  <c r="C23" i="9"/>
  <c r="C24" i="9"/>
  <c r="C25" i="9"/>
  <c r="C26" i="9"/>
  <c r="C27" i="9"/>
  <c r="C28" i="9"/>
  <c r="C29" i="9"/>
  <c r="C30" i="9"/>
  <c r="C31" i="9"/>
  <c r="C33" i="9"/>
  <c r="C34" i="9"/>
  <c r="C35" i="9"/>
  <c r="C36" i="9"/>
  <c r="C37" i="9"/>
  <c r="C39" i="9"/>
  <c r="K39" i="9" s="1"/>
  <c r="C40" i="9"/>
  <c r="K40" i="9" s="1"/>
  <c r="C41" i="9"/>
  <c r="K41" i="9" s="1"/>
  <c r="C46" i="9"/>
  <c r="C48" i="9"/>
  <c r="C49" i="9"/>
  <c r="C50" i="9"/>
  <c r="C53" i="9"/>
  <c r="C54" i="9"/>
  <c r="C56" i="9"/>
  <c r="C58" i="9"/>
  <c r="C62" i="9"/>
  <c r="C63" i="9"/>
  <c r="C64" i="9"/>
  <c r="C65" i="9"/>
  <c r="C66" i="9"/>
  <c r="C67" i="9"/>
  <c r="C68" i="9"/>
  <c r="C69" i="9"/>
  <c r="C70" i="9"/>
  <c r="C73" i="9"/>
  <c r="C75" i="9"/>
  <c r="C6" i="9"/>
  <c r="K38" i="9"/>
  <c r="O38" i="9"/>
  <c r="O40" i="9"/>
  <c r="O37" i="9"/>
  <c r="K37" i="9"/>
  <c r="L6" i="10" l="1"/>
  <c r="O6" i="9"/>
  <c r="N6" i="9"/>
  <c r="M6" i="9"/>
  <c r="L6" i="9"/>
  <c r="K64" i="9" l="1"/>
  <c r="O50" i="10"/>
  <c r="M50" i="10"/>
  <c r="K50" i="10"/>
  <c r="O49" i="10"/>
  <c r="M49" i="10"/>
  <c r="K49" i="10"/>
  <c r="O48" i="10"/>
  <c r="M48" i="10"/>
  <c r="K48" i="10"/>
  <c r="O47" i="10"/>
  <c r="M47" i="10"/>
  <c r="K47" i="10"/>
  <c r="O46" i="10"/>
  <c r="M46" i="10"/>
  <c r="K46" i="10"/>
  <c r="O45" i="10"/>
  <c r="M45" i="10"/>
  <c r="K45" i="10"/>
  <c r="O44" i="10"/>
  <c r="M44" i="10"/>
  <c r="K44" i="10"/>
  <c r="O43" i="10"/>
  <c r="M43" i="10"/>
  <c r="K43" i="10"/>
  <c r="O42" i="10"/>
  <c r="M42" i="10"/>
  <c r="K42" i="10"/>
  <c r="O41" i="10"/>
  <c r="M41" i="10"/>
  <c r="K41" i="10"/>
  <c r="O40" i="10"/>
  <c r="M40" i="10"/>
  <c r="K40" i="10"/>
  <c r="O39" i="10"/>
  <c r="M39" i="10"/>
  <c r="K39" i="10"/>
  <c r="O38" i="10"/>
  <c r="M38" i="10"/>
  <c r="K38" i="10"/>
  <c r="O37" i="10"/>
  <c r="M37" i="10"/>
  <c r="K37" i="10"/>
  <c r="O36" i="10"/>
  <c r="M36" i="10"/>
  <c r="K36" i="10"/>
  <c r="O35" i="10"/>
  <c r="M35" i="10"/>
  <c r="K35" i="10"/>
  <c r="O34" i="10"/>
  <c r="M34" i="10"/>
  <c r="K34" i="10"/>
  <c r="O33" i="10"/>
  <c r="M33" i="10"/>
  <c r="K33" i="10"/>
  <c r="O32" i="10"/>
  <c r="M32" i="10"/>
  <c r="K32" i="10"/>
  <c r="O31" i="10"/>
  <c r="M31" i="10"/>
  <c r="K31" i="10"/>
  <c r="O30" i="10"/>
  <c r="M30" i="10"/>
  <c r="K30" i="10"/>
  <c r="O29" i="10"/>
  <c r="M29" i="10"/>
  <c r="K29" i="10"/>
  <c r="O28" i="10"/>
  <c r="M28" i="10"/>
  <c r="K28" i="10"/>
  <c r="O27" i="10"/>
  <c r="M27" i="10"/>
  <c r="K27" i="10"/>
  <c r="O26" i="10"/>
  <c r="M26" i="10"/>
  <c r="K26" i="10"/>
  <c r="O25" i="10"/>
  <c r="M25" i="10"/>
  <c r="K25" i="10"/>
  <c r="O24" i="10"/>
  <c r="M24" i="10"/>
  <c r="K24" i="10"/>
  <c r="O23" i="10"/>
  <c r="M23" i="10"/>
  <c r="K23" i="10"/>
  <c r="O22" i="10"/>
  <c r="M22" i="10"/>
  <c r="K22" i="10"/>
  <c r="O21" i="10"/>
  <c r="M21" i="10"/>
  <c r="K21" i="10"/>
  <c r="O20" i="10"/>
  <c r="M20" i="10"/>
  <c r="K20" i="10"/>
  <c r="O19" i="10"/>
  <c r="M19" i="10"/>
  <c r="K19" i="10"/>
  <c r="O18" i="10"/>
  <c r="M18" i="10"/>
  <c r="K18" i="10"/>
  <c r="O17" i="10"/>
  <c r="M17" i="10"/>
  <c r="K17" i="10"/>
  <c r="O16" i="10"/>
  <c r="M16" i="10"/>
  <c r="K16" i="10"/>
  <c r="O15" i="10"/>
  <c r="M15" i="10"/>
  <c r="K15" i="10"/>
  <c r="O14" i="10"/>
  <c r="M14" i="10"/>
  <c r="K14" i="10"/>
  <c r="O13" i="10"/>
  <c r="M13" i="10"/>
  <c r="K13" i="10"/>
  <c r="O12" i="10"/>
  <c r="M12" i="10"/>
  <c r="K12" i="10"/>
  <c r="O11" i="10"/>
  <c r="M11" i="10"/>
  <c r="K11" i="10"/>
  <c r="O10" i="10"/>
  <c r="M10" i="10"/>
  <c r="K10" i="10"/>
  <c r="O9" i="10"/>
  <c r="M9" i="10"/>
  <c r="K9" i="10"/>
  <c r="O8" i="10"/>
  <c r="M8" i="10"/>
  <c r="K8" i="10"/>
  <c r="O7" i="10"/>
  <c r="M7" i="10"/>
  <c r="K7" i="10"/>
  <c r="O6" i="10"/>
  <c r="N6" i="10"/>
  <c r="M6" i="10"/>
  <c r="K6" i="10"/>
  <c r="O75" i="9"/>
  <c r="M75" i="9"/>
  <c r="K75" i="9"/>
  <c r="O74" i="9"/>
  <c r="M74" i="9"/>
  <c r="K74" i="9"/>
  <c r="O73" i="9"/>
  <c r="M73" i="9"/>
  <c r="K73" i="9"/>
  <c r="O72" i="9"/>
  <c r="M72" i="9"/>
  <c r="K72" i="9"/>
  <c r="O71" i="9"/>
  <c r="M71" i="9"/>
  <c r="K71" i="9"/>
  <c r="O70" i="9"/>
  <c r="M70" i="9"/>
  <c r="K70" i="9"/>
  <c r="O69" i="9"/>
  <c r="M69" i="9"/>
  <c r="K69" i="9"/>
  <c r="O68" i="9"/>
  <c r="M68" i="9"/>
  <c r="K68" i="9"/>
  <c r="O67" i="9"/>
  <c r="M67" i="9"/>
  <c r="K67" i="9"/>
  <c r="O66" i="9"/>
  <c r="M66" i="9"/>
  <c r="K66" i="9"/>
  <c r="O65" i="9"/>
  <c r="M65" i="9"/>
  <c r="K65" i="9"/>
  <c r="O64" i="9"/>
  <c r="M64" i="9"/>
  <c r="O63" i="9"/>
  <c r="M63" i="9"/>
  <c r="K63" i="9"/>
  <c r="O62" i="9"/>
  <c r="M62" i="9"/>
  <c r="K62" i="9"/>
  <c r="O61" i="9"/>
  <c r="M61" i="9"/>
  <c r="K61" i="9"/>
  <c r="O60" i="9"/>
  <c r="M60" i="9"/>
  <c r="K60" i="9"/>
  <c r="O59" i="9"/>
  <c r="M59" i="9"/>
  <c r="K59" i="9"/>
  <c r="O58" i="9"/>
  <c r="M58" i="9"/>
  <c r="K58" i="9"/>
  <c r="O57" i="9"/>
  <c r="M57" i="9"/>
  <c r="K57" i="9"/>
  <c r="O56" i="9"/>
  <c r="M56" i="9"/>
  <c r="K56" i="9"/>
  <c r="O55" i="9"/>
  <c r="M55" i="9"/>
  <c r="K55" i="9"/>
  <c r="O54" i="9"/>
  <c r="M54" i="9"/>
  <c r="K54" i="9"/>
  <c r="O53" i="9"/>
  <c r="M53" i="9"/>
  <c r="K53" i="9"/>
  <c r="O52" i="9"/>
  <c r="M52" i="9"/>
  <c r="K52" i="9"/>
  <c r="O51" i="9"/>
  <c r="K51" i="9"/>
  <c r="M51" i="9"/>
  <c r="O50" i="9"/>
  <c r="M50" i="9"/>
  <c r="K50" i="9"/>
  <c r="O49" i="9"/>
  <c r="M49" i="9"/>
  <c r="K49" i="9"/>
  <c r="O48" i="9"/>
  <c r="M48" i="9"/>
  <c r="K48" i="9"/>
  <c r="O47" i="9"/>
  <c r="M47" i="9"/>
  <c r="K47" i="9"/>
  <c r="O46" i="9"/>
  <c r="M46" i="9"/>
  <c r="K46" i="9"/>
  <c r="O45" i="9"/>
  <c r="M45" i="9"/>
  <c r="K45" i="9"/>
  <c r="O44" i="9"/>
  <c r="M44" i="9"/>
  <c r="K44" i="9"/>
  <c r="O43" i="9"/>
  <c r="M43" i="9"/>
  <c r="K43" i="9"/>
  <c r="O42" i="9"/>
  <c r="M42" i="9"/>
  <c r="K42" i="9"/>
  <c r="O41" i="9"/>
  <c r="M41" i="9"/>
  <c r="O36" i="9"/>
  <c r="M36" i="9"/>
  <c r="K36" i="9"/>
  <c r="O35" i="9"/>
  <c r="M35" i="9"/>
  <c r="K35" i="9"/>
  <c r="O34" i="9"/>
  <c r="M34" i="9"/>
  <c r="K34" i="9"/>
  <c r="O33" i="9"/>
  <c r="M33" i="9"/>
  <c r="K33" i="9"/>
  <c r="O32" i="9"/>
  <c r="M32" i="9"/>
  <c r="K32" i="9"/>
  <c r="O31" i="9"/>
  <c r="M31" i="9"/>
  <c r="K31" i="9"/>
  <c r="O30" i="9"/>
  <c r="M30" i="9"/>
  <c r="K30" i="9"/>
  <c r="O29" i="9"/>
  <c r="M29" i="9"/>
  <c r="K29" i="9"/>
  <c r="O28" i="9"/>
  <c r="M28" i="9"/>
  <c r="K28" i="9"/>
  <c r="O27" i="9"/>
  <c r="M27" i="9"/>
  <c r="K27" i="9"/>
  <c r="O26" i="9"/>
  <c r="M26" i="9"/>
  <c r="K26" i="9"/>
  <c r="O25" i="9"/>
  <c r="M25" i="9"/>
  <c r="K25" i="9"/>
  <c r="O24" i="9"/>
  <c r="M24" i="9"/>
  <c r="K24" i="9"/>
  <c r="O23" i="9"/>
  <c r="M23" i="9"/>
  <c r="K23" i="9"/>
  <c r="O22" i="9"/>
  <c r="M22" i="9"/>
  <c r="K22" i="9"/>
  <c r="O21" i="9"/>
  <c r="M21" i="9"/>
  <c r="K21" i="9"/>
  <c r="O20" i="9"/>
  <c r="M20" i="9"/>
  <c r="K20" i="9"/>
  <c r="O19" i="9"/>
  <c r="M19" i="9"/>
  <c r="K19" i="9"/>
  <c r="O18" i="9"/>
  <c r="M18" i="9"/>
  <c r="K18" i="9"/>
  <c r="O17" i="9"/>
  <c r="M17" i="9"/>
  <c r="K17" i="9"/>
  <c r="O16" i="9"/>
  <c r="M16" i="9"/>
  <c r="K16" i="9"/>
  <c r="O15" i="9"/>
  <c r="M15" i="9"/>
  <c r="K15" i="9"/>
  <c r="O14" i="9"/>
  <c r="M14" i="9"/>
  <c r="K14" i="9"/>
  <c r="O13" i="9"/>
  <c r="M13" i="9"/>
  <c r="K13" i="9"/>
  <c r="O12" i="9"/>
  <c r="M12" i="9"/>
  <c r="K12" i="9"/>
  <c r="O11" i="9"/>
  <c r="M11" i="9"/>
  <c r="K11" i="9"/>
  <c r="O10" i="9"/>
  <c r="M10" i="9"/>
  <c r="K10" i="9"/>
  <c r="O9" i="9"/>
  <c r="M9" i="9"/>
  <c r="K9" i="9"/>
  <c r="O8" i="9"/>
  <c r="M8" i="9"/>
  <c r="K8" i="9"/>
  <c r="O7" i="9"/>
  <c r="M7" i="9"/>
  <c r="K7" i="9"/>
  <c r="K6" i="9" l="1"/>
</calcChain>
</file>

<file path=xl/sharedStrings.xml><?xml version="1.0" encoding="utf-8"?>
<sst xmlns="http://schemas.openxmlformats.org/spreadsheetml/2006/main" count="384" uniqueCount="232">
  <si>
    <t>∆%</t>
  </si>
  <si>
    <t>Sold C</t>
  </si>
  <si>
    <t>Sold D</t>
  </si>
  <si>
    <t>EUR</t>
  </si>
  <si>
    <t>USD</t>
  </si>
  <si>
    <t>31.12.2022</t>
  </si>
  <si>
    <t>Capital</t>
  </si>
  <si>
    <t>31.12.2021</t>
  </si>
  <si>
    <t xml:space="preserve">Indicatori </t>
  </si>
  <si>
    <t>Cifra de afaceri netă</t>
  </si>
  <si>
    <t>1. Producția vândută</t>
  </si>
  <si>
    <t>Venituri din vânzarea mărfurilor</t>
  </si>
  <si>
    <t>Reduceri comerciale acordate</t>
  </si>
  <si>
    <t>7. Alte venituri din exploatare</t>
  </si>
  <si>
    <t>Venituri din exploatare - total</t>
  </si>
  <si>
    <t>Alte cheltuieli cu materiale</t>
  </si>
  <si>
    <t>b) Alte cheltuieli externe</t>
  </si>
  <si>
    <t>c) Cheltuieli privind mărfurile</t>
  </si>
  <si>
    <t>Reduceri comerciale primite</t>
  </si>
  <si>
    <t>9. Cheltuieli cu personalul</t>
  </si>
  <si>
    <t>11. Alte cheltuieli de exploatare</t>
  </si>
  <si>
    <t>Ajustări privind provizionalele</t>
  </si>
  <si>
    <t xml:space="preserve"> - Cheltuieli</t>
  </si>
  <si>
    <t xml:space="preserve"> - Venituri</t>
  </si>
  <si>
    <t>Profitul sau pierderea din exploatare</t>
  </si>
  <si>
    <t>12. Venituri din interese de participare</t>
  </si>
  <si>
    <t>13. Venituri din dobânzi</t>
  </si>
  <si>
    <t>15. Alte venituri financiare</t>
  </si>
  <si>
    <t>Venituri financiare - total</t>
  </si>
  <si>
    <t>17. Cheltuieli privind dobânzile</t>
  </si>
  <si>
    <t>18. Alte cheltuieli financiare</t>
  </si>
  <si>
    <t>Cheltuieli financiare - total</t>
  </si>
  <si>
    <t>Profitul sau pierderea financiar(ă)</t>
  </si>
  <si>
    <t>Venituri totale</t>
  </si>
  <si>
    <t>Cheltuieli totale</t>
  </si>
  <si>
    <t>19. Profitul sau pierderea brut(ă)</t>
  </si>
  <si>
    <t>20. Impozitul pe profit</t>
  </si>
  <si>
    <t>21. Impozitul specific unor activități</t>
  </si>
  <si>
    <t>Indicatori</t>
  </si>
  <si>
    <t>I. Imobilizări necorporale</t>
  </si>
  <si>
    <t>II. Imobilizări corporale</t>
  </si>
  <si>
    <t>III. Imobilizări financiare</t>
  </si>
  <si>
    <t>Active imobilizate – total</t>
  </si>
  <si>
    <t>I. Stocuri</t>
  </si>
  <si>
    <t>II.Creanțe</t>
  </si>
  <si>
    <t>III. Investiții pe termen scurt</t>
  </si>
  <si>
    <t>IV. Casa și conturi la bănci</t>
  </si>
  <si>
    <t>Active circulante - total</t>
  </si>
  <si>
    <t>Cheltuieli în avans</t>
  </si>
  <si>
    <t>Total active minus datorii curente</t>
  </si>
  <si>
    <t>Provizioane</t>
  </si>
  <si>
    <t>Venituri în avans</t>
  </si>
  <si>
    <t>1. Subvenţii pentru investiţii</t>
  </si>
  <si>
    <t>2. Venituri înregistrate în avans</t>
  </si>
  <si>
    <t>Fondul comercial negativ (ct.2075)</t>
  </si>
  <si>
    <t>1. Capital subscris vărsat</t>
  </si>
  <si>
    <t>2. Capital subscris nevărsat</t>
  </si>
  <si>
    <t>3. Patrimoniul regiei</t>
  </si>
  <si>
    <t>II. Prime de capital (ct. 104)</t>
  </si>
  <si>
    <t>III. Rezerve din reevaluare (ct. 105)</t>
  </si>
  <si>
    <t>IV. Rezerve</t>
  </si>
  <si>
    <t>Acţiuni proprii (ct 109)</t>
  </si>
  <si>
    <t>Repartizarea profitului</t>
  </si>
  <si>
    <t>Interese minoritare</t>
  </si>
  <si>
    <t>Capitaluri proprii - total</t>
  </si>
  <si>
    <t>CURS VALUTAR</t>
  </si>
  <si>
    <t>2. Venituri aferente costului producției în curs de execuție</t>
  </si>
  <si>
    <t>3. Venituri din producția de imobilizări necorporale și corporale</t>
  </si>
  <si>
    <t>4. Venituri din reevaluarea imobilizărilor corporale</t>
  </si>
  <si>
    <t>5. Venituri din producția de investiții imobiliare</t>
  </si>
  <si>
    <t>6. Venituri din subvenții de exploatare</t>
  </si>
  <si>
    <t>din care, venituri din subvenții pentru investiții</t>
  </si>
  <si>
    <t>din care, venituri din fondul comercial negativ</t>
  </si>
  <si>
    <t>8. a) Cheltuieli cu materiile prime și materialele consumabile</t>
  </si>
  <si>
    <t>b) Cheltuieli cu asigurările și protecția socială</t>
  </si>
  <si>
    <t>10. a) Ajustări de valoare privind imobilizările corporale și necorporale</t>
  </si>
  <si>
    <t>b) Ajustări de valoare privind activele circulante</t>
  </si>
  <si>
    <t>b. 1) Cheltuieli</t>
  </si>
  <si>
    <t>b. 2) Venituri</t>
  </si>
  <si>
    <t>a. 2) Venituri</t>
  </si>
  <si>
    <t>a. 1) Cheltuieli</t>
  </si>
  <si>
    <t xml:space="preserve"> - din care, veniturile obținute de la entitățile afiliate</t>
  </si>
  <si>
    <t>14. Venituri din subvenții de exploatare pentru dobânda datorată</t>
  </si>
  <si>
    <t xml:space="preserve"> - din care, venituri din alte imobilizări financiare</t>
  </si>
  <si>
    <t>16. Ajustări de valoare privind imobilizările financiare și investițiile financiare deținute ca active circulante</t>
  </si>
  <si>
    <t xml:space="preserve"> - din care, cheltuielile în relația cu entitățile afiliate</t>
  </si>
  <si>
    <t>22. Alte impozite neprezentate la elementele de mai sus</t>
  </si>
  <si>
    <t>23. Profitul sau pierderea net(ă) a exercițiului financiar</t>
  </si>
  <si>
    <t>Profit sau pierdere net(ă) aferente intereselor minoritare</t>
  </si>
  <si>
    <t>23. Profitul sau pierderea net(ă) aferent grupului</t>
  </si>
  <si>
    <t>11.1. Cheltuieli privind prestațiile externe</t>
  </si>
  <si>
    <t>Contul de profit și pierdere - RON/EUR - la nivel CONSOLIDAT</t>
  </si>
  <si>
    <t>Sume de reluat într-o perioadă de până la un an</t>
  </si>
  <si>
    <t>Sume de reluat într-o perioadă mai mare de un an</t>
  </si>
  <si>
    <t>Datorii: Sumele care trebuie plătite într-o peritada de până la un an</t>
  </si>
  <si>
    <t>Datorii: Sumele care trebuie plătite într-o perioadă mai mare de un an</t>
  </si>
  <si>
    <t>3. Venituri în avans aferente activelor primite prin transfer de la clienţi</t>
  </si>
  <si>
    <t>4. Patrimoniul institutelor naţionale de cercetare-dezvoltare</t>
  </si>
  <si>
    <t>5. Alte elemente de capitaluri proprii DR/ (CR)</t>
  </si>
  <si>
    <t>Câştiguri legate de instrumentele de capitaluri proprii</t>
  </si>
  <si>
    <t>Pierderi legate de instrumentele de capitaluri proprii</t>
  </si>
  <si>
    <t>V. Profitul sau pierderea reportat(ă) - SOLD C</t>
  </si>
  <si>
    <t>VI. Profitul sau pierderea exercițiului financiar - SOLD C</t>
  </si>
  <si>
    <t>Bilanț - RON/EUR - la nivel CONSOLIDAT</t>
  </si>
  <si>
    <t>Bilanț - EUR/USD - la nivel CONSOLIDAT</t>
  </si>
  <si>
    <t>Contul de profit și pierdere - EUR/USD - la nivel CONSOLIDAT</t>
  </si>
  <si>
    <t xml:space="preserve">   </t>
  </si>
  <si>
    <t>-</t>
  </si>
  <si>
    <t>Cheltuieli de exploatare - total</t>
  </si>
  <si>
    <t>29.03.2024</t>
  </si>
  <si>
    <t>31/03/2024</t>
  </si>
  <si>
    <t>31/03/2023</t>
  </si>
  <si>
    <t>a) Salarii și indeminizații</t>
  </si>
  <si>
    <t>11.2. Cheltuieli cu redevențele, locațiile de gestiune și chiriile</t>
  </si>
  <si>
    <t>11.3. Cheltuieli aferente drepturilor de proprietate intelectuală</t>
  </si>
  <si>
    <t>11.4. Cheltuieli de management</t>
  </si>
  <si>
    <t>11.5. Cheltuieli de consultanță</t>
  </si>
  <si>
    <t>11.6. Cheltuieli cu alte impozite, texe și vărsăminte asimilate, cheltuieli reprezentând transferuri și contribuții datorate în baza unor acte normative speciale</t>
  </si>
  <si>
    <t>11.7. Cheltuieli cu protecția mediului înconjurător</t>
  </si>
  <si>
    <t>11.8. Cheltuieli cu reevaluarea imobilizărilor corporale</t>
  </si>
  <si>
    <t>11.9. Cheltuieli privind calamitățile și alte evenimente similare</t>
  </si>
  <si>
    <t>11.10. Alte cheltuieli</t>
  </si>
  <si>
    <t>31/12/2023</t>
  </si>
  <si>
    <t>Active circulante nete/ Datorii curente nete</t>
  </si>
  <si>
    <t xml:space="preserve">                            -  </t>
  </si>
  <si>
    <t xml:space="preserve">                             -  </t>
  </si>
  <si>
    <t>Indicators</t>
  </si>
  <si>
    <t>Net turnover</t>
  </si>
  <si>
    <t>1. Production sold</t>
  </si>
  <si>
    <t>Income from the sale of goods</t>
  </si>
  <si>
    <t>Commercial discounts granted</t>
  </si>
  <si>
    <t>2. Income related to the cost of work in progress</t>
  </si>
  <si>
    <t>3. Income from the production of intangible and tangible assets</t>
  </si>
  <si>
    <t>4. Income from the revaluation of tangible assets</t>
  </si>
  <si>
    <t>5. Income from the production of real estate investments</t>
  </si>
  <si>
    <t>6. Income from operating subsidies</t>
  </si>
  <si>
    <t>7. Other operating income</t>
  </si>
  <si>
    <t xml:space="preserve"> - of which, income from investment subsidies</t>
  </si>
  <si>
    <t xml:space="preserve"> - of which, income from negative goodwill</t>
  </si>
  <si>
    <t>Operating income - total</t>
  </si>
  <si>
    <t>8.a) Expenses for raw materials and consumable materials</t>
  </si>
  <si>
    <t>Other material expenses</t>
  </si>
  <si>
    <t>b) Other external expenses</t>
  </si>
  <si>
    <t>c) Expenses related to goods</t>
  </si>
  <si>
    <t>Trade discounts received</t>
  </si>
  <si>
    <t>9. Personnel expenses</t>
  </si>
  <si>
    <t>a) Wages and allowances</t>
  </si>
  <si>
    <t>b) Expenses for insurances and social protection</t>
  </si>
  <si>
    <t>10. a) Value adjustments regarding tangible and intangible assets</t>
  </si>
  <si>
    <t>a.1) Expenses</t>
  </si>
  <si>
    <t>a.2) Income</t>
  </si>
  <si>
    <t>b) Value adjustments regarding current assets</t>
  </si>
  <si>
    <t>b.1) Expenses</t>
  </si>
  <si>
    <t>b.2) Income</t>
  </si>
  <si>
    <t>11. Other operating expenses</t>
  </si>
  <si>
    <t>11.1. Expenses related to external services</t>
  </si>
  <si>
    <t>11.2. Expenses for royalties, management premises and rents</t>
  </si>
  <si>
    <t>11.3. Expenses related to intellectual property rights</t>
  </si>
  <si>
    <t>11.4. Management expenses</t>
  </si>
  <si>
    <t>11.5. Consulting expenses</t>
  </si>
  <si>
    <t>11.6. Expenses for other taxes, fees, and similar payments; expenses representing transfers and contributions due based on specific legislative acts</t>
  </si>
  <si>
    <t>11.7. Expenses for environmental protection</t>
  </si>
  <si>
    <t>11.8. Expenses for the revaluation of tangible assets</t>
  </si>
  <si>
    <t>11.9. Expenses for calamities and other similar events</t>
  </si>
  <si>
    <t>11.10. Other expenses</t>
  </si>
  <si>
    <t>Adjustments regarding provisions</t>
  </si>
  <si>
    <t xml:space="preserve"> - Expenses</t>
  </si>
  <si>
    <t xml:space="preserve"> - Income</t>
  </si>
  <si>
    <t>Operating expenses - total</t>
  </si>
  <si>
    <t>Operating profit or loss</t>
  </si>
  <si>
    <t>12. Income from equity interests</t>
  </si>
  <si>
    <t xml:space="preserve"> - of which, income obtained from affiliated entities</t>
  </si>
  <si>
    <t>13. Income from interest</t>
  </si>
  <si>
    <t>14. Income from operating subsidies for interest payable</t>
  </si>
  <si>
    <t>15. Other financial income</t>
  </si>
  <si>
    <t xml:space="preserve"> - of which, income from other financial assets</t>
  </si>
  <si>
    <t>Financial income - total</t>
  </si>
  <si>
    <t>16. Value adjustments regarding financial assets and financial investments held as current assets</t>
  </si>
  <si>
    <t>17. Expenses related to interest</t>
  </si>
  <si>
    <t xml:space="preserve"> - of which, expenses in relation to affiliated entities</t>
  </si>
  <si>
    <t>18. Other financial expenses</t>
  </si>
  <si>
    <t>Financial expenses - total</t>
  </si>
  <si>
    <t>Financial profit or loss</t>
  </si>
  <si>
    <t>Total income</t>
  </si>
  <si>
    <t>Total expenses</t>
  </si>
  <si>
    <t>19. Gross profit or loss</t>
  </si>
  <si>
    <t>20. Profit tax</t>
  </si>
  <si>
    <t>21. Specific activities tax</t>
  </si>
  <si>
    <t>22. Other taxes not presented in the elements above</t>
  </si>
  <si>
    <t>23. Net profit or loss of the financial year</t>
  </si>
  <si>
    <t>Net profit or loss attributable to minority interests</t>
  </si>
  <si>
    <t>23. Net profit or loss attributable to the group</t>
  </si>
  <si>
    <t>I. Intangible assets</t>
  </si>
  <si>
    <t>II. Tangible assets</t>
  </si>
  <si>
    <t>III. Financial assets</t>
  </si>
  <si>
    <t>Fixed assets – total</t>
  </si>
  <si>
    <t>I. Stocks</t>
  </si>
  <si>
    <t>II. Receivables</t>
  </si>
  <si>
    <t>III. Short-term investments</t>
  </si>
  <si>
    <t>IV. Cash and bank accounts</t>
  </si>
  <si>
    <t>Circulating assets - total</t>
  </si>
  <si>
    <t>Prepaid expenses</t>
  </si>
  <si>
    <t>Amounts to be recovered within a period of up to one year</t>
  </si>
  <si>
    <t>Amounts to be recovered over a period of more than one year</t>
  </si>
  <si>
    <t>Liabilities: Amounts due to be paid within a period of up to one year</t>
  </si>
  <si>
    <t>Net current assets/ Net current liabilities</t>
  </si>
  <si>
    <t>Total assets minus current liabilities</t>
  </si>
  <si>
    <t>Liabilities: Amounts due to be paid over a period of more than one year</t>
  </si>
  <si>
    <t>Provisions</t>
  </si>
  <si>
    <t>Prepaid income</t>
  </si>
  <si>
    <t>1. Investment subsidies</t>
  </si>
  <si>
    <t>2. Deferred revenues</t>
  </si>
  <si>
    <t>Amounts to be collected within a period of up to one year</t>
  </si>
  <si>
    <t>Amounts to be collected over a period of more than one year</t>
  </si>
  <si>
    <t>3. Advance revenues related to assets received through transfer from customers</t>
  </si>
  <si>
    <t>Negative goodwill (ct.2075)</t>
  </si>
  <si>
    <t>1. Subscribed and paid-up capital</t>
  </si>
  <si>
    <t>2. Unpaid subscribed capital</t>
  </si>
  <si>
    <t>3. Assets of the authority</t>
  </si>
  <si>
    <t>4. Assets of national research and development institutes</t>
  </si>
  <si>
    <t>5. Other equity items DR/(CR)</t>
  </si>
  <si>
    <t>II. Capital premiums (ct. 104)</t>
  </si>
  <si>
    <t>III. Reserves from revaluation (ct. 105)</t>
  </si>
  <si>
    <t xml:space="preserve">IV. Reserves </t>
  </si>
  <si>
    <t>Own shares (ct 109)</t>
  </si>
  <si>
    <t>Gains related to equity instruments</t>
  </si>
  <si>
    <t>Losses related to equity instruments</t>
  </si>
  <si>
    <t>V. Carried-forward profit or loss - SOLD C</t>
  </si>
  <si>
    <t>VI. Profit or loss of the financial year - SOLD C</t>
  </si>
  <si>
    <t>Profit distribution</t>
  </si>
  <si>
    <t>Minority interests</t>
  </si>
  <si>
    <t>Equity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</si>
</sst>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000"/>
    <numFmt numFmtId="166" formatCode="#,##0.0000"/>
    <numFmt numFmtId="167" formatCode="_([$EUR]\ * #,##0_);_([$EUR]\ * \(#,##0\);_([$EUR]\ * &quot;-&quot;_);_(@_)"/>
    <numFmt numFmtId="168" formatCode="_([$RON]\ * #,##0_);_([$RON]\ * \(#,##0\);_([$RON]\ * &quot;-&quot;_);_(@_)"/>
    <numFmt numFmtId="169" formatCode="_([$USD]\ * #,##0_);_([$USD]\ * \(#,##0\);_([$USD]\ 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Lexend"/>
    </font>
    <font>
      <sz val="9"/>
      <color theme="1"/>
      <name val="Calibri"/>
      <family val="2"/>
      <scheme val="minor"/>
    </font>
    <font>
      <sz val="9"/>
      <color theme="1"/>
      <name val="Lexend"/>
    </font>
    <font>
      <sz val="9"/>
      <color theme="0"/>
      <name val="Lexend"/>
    </font>
    <font>
      <b/>
      <sz val="9"/>
      <color theme="0"/>
      <name val="Lexend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Lexend"/>
    </font>
  </fonts>
  <fills count="10">
    <fill>
      <patternFill patternType="none"/>
    </fill>
    <fill>
      <patternFill patternType="gray125"/>
    </fill>
    <fill>
      <patternFill patternType="solid">
        <fgColor rgb="FF16783C"/>
        <bgColor indexed="64"/>
      </patternFill>
    </fill>
    <fill>
      <patternFill patternType="solid">
        <fgColor rgb="FFFFCC85"/>
        <bgColor indexed="64"/>
      </patternFill>
    </fill>
    <fill>
      <patternFill patternType="solid">
        <fgColor rgb="FFE07D2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E2DB"/>
        <bgColor indexed="64"/>
      </patternFill>
    </fill>
    <fill>
      <patternFill patternType="solid">
        <fgColor rgb="FFE8E4DD"/>
        <bgColor indexed="64"/>
      </patternFill>
    </fill>
    <fill>
      <patternFill patternType="solid">
        <fgColor rgb="FF6CF8AF"/>
        <bgColor indexed="64"/>
      </patternFill>
    </fill>
    <fill>
      <patternFill patternType="solid">
        <fgColor rgb="FF83F9F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68" fontId="5" fillId="4" borderId="2" xfId="0" applyNumberFormat="1" applyFont="1" applyFill="1" applyBorder="1" applyAlignment="1">
      <alignment horizontal="center" vertical="center"/>
    </xf>
    <xf numFmtId="168" fontId="4" fillId="3" borderId="2" xfId="0" applyNumberFormat="1" applyFont="1" applyFill="1" applyBorder="1" applyAlignment="1">
      <alignment horizontal="center" vertical="center"/>
    </xf>
    <xf numFmtId="167" fontId="4" fillId="3" borderId="2" xfId="0" applyNumberFormat="1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67" fontId="5" fillId="4" borderId="2" xfId="0" applyNumberFormat="1" applyFont="1" applyFill="1" applyBorder="1" applyAlignment="1">
      <alignment horizontal="center" vertical="center"/>
    </xf>
    <xf numFmtId="169" fontId="4" fillId="3" borderId="2" xfId="0" applyNumberFormat="1" applyFont="1" applyFill="1" applyBorder="1" applyAlignment="1">
      <alignment horizontal="center" vertical="center"/>
    </xf>
    <xf numFmtId="168" fontId="4" fillId="7" borderId="2" xfId="0" applyNumberFormat="1" applyFont="1" applyFill="1" applyBorder="1" applyAlignment="1">
      <alignment horizontal="center" vertical="center"/>
    </xf>
    <xf numFmtId="167" fontId="4" fillId="7" borderId="2" xfId="0" applyNumberFormat="1" applyFont="1" applyFill="1" applyBorder="1" applyAlignment="1">
      <alignment horizontal="center" vertical="center"/>
    </xf>
    <xf numFmtId="10" fontId="4" fillId="7" borderId="2" xfId="0" applyNumberFormat="1" applyFont="1" applyFill="1" applyBorder="1" applyAlignment="1">
      <alignment horizontal="center" vertical="center"/>
    </xf>
    <xf numFmtId="169" fontId="4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justify" wrapText="1" indent="1"/>
    </xf>
    <xf numFmtId="0" fontId="3" fillId="0" borderId="0" xfId="0" applyFont="1" applyAlignment="1">
      <alignment horizontal="left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wrapText="1" indent="1"/>
    </xf>
    <xf numFmtId="0" fontId="4" fillId="7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vertical="justify" wrapText="1"/>
    </xf>
    <xf numFmtId="0" fontId="4" fillId="7" borderId="2" xfId="0" applyFont="1" applyFill="1" applyBorder="1" applyAlignment="1">
      <alignment horizontal="left" vertical="justify" wrapText="1" indent="1"/>
    </xf>
    <xf numFmtId="0" fontId="2" fillId="3" borderId="2" xfId="0" applyFont="1" applyFill="1" applyBorder="1" applyAlignment="1">
      <alignment horizontal="left" vertical="justify" wrapText="1" indent="1"/>
    </xf>
    <xf numFmtId="0" fontId="3" fillId="0" borderId="0" xfId="0" applyFont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left" vertical="justify" wrapText="1" indent="1"/>
    </xf>
    <xf numFmtId="49" fontId="4" fillId="7" borderId="2" xfId="0" applyNumberFormat="1" applyFont="1" applyFill="1" applyBorder="1" applyAlignment="1">
      <alignment horizontal="left" vertical="justify" indent="1"/>
    </xf>
    <xf numFmtId="49" fontId="4" fillId="7" borderId="2" xfId="0" applyNumberFormat="1" applyFont="1" applyFill="1" applyBorder="1" applyAlignment="1">
      <alignment horizontal="left" vertical="center" wrapText="1" indent="1"/>
    </xf>
    <xf numFmtId="168" fontId="5" fillId="4" borderId="2" xfId="0" applyNumberFormat="1" applyFont="1" applyFill="1" applyBorder="1" applyAlignment="1">
      <alignment horizontal="center" vertical="center" wrapText="1"/>
    </xf>
    <xf numFmtId="168" fontId="4" fillId="7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 vertical="center" wrapText="1"/>
    </xf>
    <xf numFmtId="167" fontId="4" fillId="7" borderId="2" xfId="0" applyNumberFormat="1" applyFont="1" applyFill="1" applyBorder="1" applyAlignment="1">
      <alignment horizontal="center" vertical="center" wrapText="1"/>
    </xf>
    <xf numFmtId="167" fontId="5" fillId="4" borderId="2" xfId="1" applyNumberFormat="1" applyFont="1" applyFill="1" applyBorder="1" applyAlignment="1">
      <alignment horizontal="center" vertical="center" wrapText="1"/>
    </xf>
    <xf numFmtId="168" fontId="4" fillId="3" borderId="2" xfId="0" applyNumberFormat="1" applyFont="1" applyFill="1" applyBorder="1" applyAlignment="1">
      <alignment horizontal="center" vertical="center" wrapText="1"/>
    </xf>
    <xf numFmtId="167" fontId="4" fillId="3" borderId="2" xfId="0" applyNumberFormat="1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10" fontId="4" fillId="7" borderId="2" xfId="0" applyNumberFormat="1" applyFont="1" applyFill="1" applyBorder="1" applyAlignment="1">
      <alignment horizontal="center" vertical="center" wrapText="1"/>
    </xf>
    <xf numFmtId="10" fontId="4" fillId="7" borderId="2" xfId="2" applyNumberFormat="1" applyFont="1" applyFill="1" applyBorder="1" applyAlignment="1">
      <alignment horizontal="center" vertical="center" wrapText="1"/>
    </xf>
    <xf numFmtId="168" fontId="6" fillId="4" borderId="2" xfId="0" applyNumberFormat="1" applyFont="1" applyFill="1" applyBorder="1" applyAlignment="1">
      <alignment horizontal="center" vertical="center" wrapText="1"/>
    </xf>
    <xf numFmtId="168" fontId="2" fillId="3" borderId="2" xfId="0" applyNumberFormat="1" applyFont="1" applyFill="1" applyBorder="1" applyAlignment="1">
      <alignment horizontal="center" vertical="center" wrapText="1"/>
    </xf>
    <xf numFmtId="167" fontId="2" fillId="3" borderId="2" xfId="0" applyNumberFormat="1" applyFont="1" applyFill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10" fontId="6" fillId="2" borderId="2" xfId="0" applyNumberFormat="1" applyFont="1" applyFill="1" applyBorder="1" applyAlignment="1">
      <alignment horizontal="center" vertical="center" wrapText="1"/>
    </xf>
    <xf numFmtId="169" fontId="5" fillId="4" borderId="2" xfId="1" applyNumberFormat="1" applyFont="1" applyFill="1" applyBorder="1" applyAlignment="1">
      <alignment horizontal="center" vertical="center" wrapText="1"/>
    </xf>
    <xf numFmtId="169" fontId="4" fillId="3" borderId="2" xfId="0" applyNumberFormat="1" applyFont="1" applyFill="1" applyBorder="1" applyAlignment="1">
      <alignment horizontal="center" vertical="center" wrapText="1"/>
    </xf>
    <xf numFmtId="169" fontId="4" fillId="7" borderId="2" xfId="0" applyNumberFormat="1" applyFont="1" applyFill="1" applyBorder="1" applyAlignment="1">
      <alignment horizontal="center" vertical="center" wrapText="1"/>
    </xf>
    <xf numFmtId="169" fontId="2" fillId="3" borderId="2" xfId="0" applyNumberFormat="1" applyFont="1" applyFill="1" applyBorder="1" applyAlignment="1">
      <alignment horizontal="center" vertical="center" wrapText="1"/>
    </xf>
    <xf numFmtId="169" fontId="6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justify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9" fontId="5" fillId="4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indent="1"/>
    </xf>
    <xf numFmtId="0" fontId="2" fillId="0" borderId="0" xfId="0" applyFont="1"/>
    <xf numFmtId="0" fontId="2" fillId="8" borderId="1" xfId="0" applyFont="1" applyFill="1" applyBorder="1" applyAlignment="1">
      <alignment vertical="justify" wrapText="1"/>
    </xf>
    <xf numFmtId="166" fontId="2" fillId="8" borderId="1" xfId="0" applyNumberFormat="1" applyFont="1" applyFill="1" applyBorder="1" applyAlignment="1">
      <alignment vertical="justify" wrapText="1"/>
    </xf>
    <xf numFmtId="0" fontId="2" fillId="9" borderId="1" xfId="0" applyFont="1" applyFill="1" applyBorder="1" applyAlignment="1">
      <alignment vertical="justify" wrapText="1"/>
    </xf>
    <xf numFmtId="165" fontId="2" fillId="9" borderId="1" xfId="0" applyNumberFormat="1" applyFont="1" applyFill="1" applyBorder="1" applyAlignment="1">
      <alignment vertical="justify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9" fontId="6" fillId="2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justify" wrapText="1" indent="1"/>
    </xf>
    <xf numFmtId="0" fontId="7" fillId="0" borderId="0" xfId="0" applyFont="1" applyAlignment="1">
      <alignment vertical="justify" wrapText="1"/>
    </xf>
    <xf numFmtId="9" fontId="6" fillId="2" borderId="2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indent="1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6" fillId="2" borderId="10" xfId="0" applyNumberFormat="1" applyFont="1" applyFill="1" applyBorder="1" applyAlignment="1">
      <alignment horizontal="center" vertical="center"/>
    </xf>
    <xf numFmtId="10" fontId="4" fillId="7" borderId="2" xfId="0" quotePrefix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indent="1"/>
    </xf>
    <xf numFmtId="0" fontId="9" fillId="6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justify" wrapText="1"/>
    </xf>
    <xf numFmtId="0" fontId="2" fillId="5" borderId="7" xfId="0" applyFont="1" applyFill="1" applyBorder="1" applyAlignment="1">
      <alignment horizontal="center" vertical="justify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justify" wrapText="1"/>
    </xf>
    <xf numFmtId="0" fontId="2" fillId="5" borderId="9" xfId="0" applyFont="1" applyFill="1" applyBorder="1" applyAlignment="1">
      <alignment horizontal="center" vertical="justify" wrapText="1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0">
    <cellStyle name="Comma 2" xfId="7" xr:uid="{810084FB-C55E-462D-BD93-26CC166C7BE3}"/>
    <cellStyle name="Comma 2 2" xfId="8" xr:uid="{D96E3534-35FF-43C0-AC0B-24B4C8C28E21}"/>
    <cellStyle name="Comma 4" xfId="3" xr:uid="{EC8ACF1E-91DD-4AC3-A34C-80C689E2C460}"/>
    <cellStyle name="Comma 9" xfId="9" xr:uid="{6035DA7D-6F14-4ACE-BD86-AA924BE0F595}"/>
    <cellStyle name="Currency" xfId="1" builtinId="4"/>
    <cellStyle name="Normal" xfId="0" builtinId="0"/>
    <cellStyle name="Normal 2" xfId="4" xr:uid="{788EF1EC-ED7B-4FF6-93B4-E5E1DC44EF0D}"/>
    <cellStyle name="Normal 3" xfId="5" xr:uid="{A26F17DF-2237-48AA-94B8-FADCDA791331}"/>
    <cellStyle name="Percent" xfId="2" builtinId="5"/>
    <cellStyle name="Percent 2" xfId="6" xr:uid="{A7E62C8B-7719-41FA-9A02-D35CA460D2F4}"/>
  </cellStyles>
  <dxfs count="0"/>
  <tableStyles count="0" defaultTableStyle="TableStyleMedium2" defaultPivotStyle="PivotStyleLight16"/>
  <colors>
    <mruColors>
      <color rgb="FFED7D31"/>
      <color rgb="FF7E8E3C"/>
      <color rgb="FF16783C"/>
      <color rgb="FFB4DE86"/>
      <color rgb="FFDB7C1A"/>
      <color rgb="FFFFCC85"/>
      <color rgb="FFE5E1DA"/>
      <color rgb="FF9B8F90"/>
      <color rgb="FF83F9F9"/>
      <color rgb="FF6FC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17C9-CE8E-43D5-A6BE-1F42891A2E58}">
  <sheetPr>
    <tabColor rgb="FF16783C"/>
  </sheetPr>
  <dimension ref="A1:O51"/>
  <sheetViews>
    <sheetView tabSelected="1" zoomScale="70" zoomScaleNormal="70" workbookViewId="0">
      <selection activeCell="A10" sqref="A10"/>
    </sheetView>
  </sheetViews>
  <sheetFormatPr defaultColWidth="8.85546875" defaultRowHeight="12" x14ac:dyDescent="0.2"/>
  <cols>
    <col min="1" max="1" width="88.85546875" style="2" customWidth="1"/>
    <col min="2" max="5" width="18.85546875" style="2" customWidth="1"/>
    <col min="6" max="6" width="10" style="2" customWidth="1"/>
    <col min="7" max="7" width="8.85546875" style="2"/>
    <col min="8" max="8" width="9.140625" style="2" bestFit="1" customWidth="1"/>
    <col min="9" max="9" width="3.7109375" style="2" customWidth="1"/>
    <col min="10" max="10" width="88.85546875" style="2" hidden="1" customWidth="1"/>
    <col min="11" max="14" width="18.85546875" style="2" hidden="1" customWidth="1"/>
    <col min="15" max="15" width="10" style="2" hidden="1" customWidth="1"/>
    <col min="16" max="16" width="0" style="2" hidden="1" customWidth="1"/>
    <col min="17" max="19" width="8.85546875" style="2"/>
    <col min="20" max="20" width="174.42578125" style="2" customWidth="1"/>
    <col min="21" max="16384" width="8.85546875" style="2"/>
  </cols>
  <sheetData>
    <row r="1" spans="1:15" s="20" customFormat="1" x14ac:dyDescent="0.25">
      <c r="A1" s="73" t="s">
        <v>65</v>
      </c>
      <c r="B1" s="74"/>
      <c r="C1" s="78" t="s">
        <v>109</v>
      </c>
      <c r="D1" s="79"/>
      <c r="E1" s="56" t="s">
        <v>3</v>
      </c>
      <c r="F1" s="57">
        <v>4.9695</v>
      </c>
      <c r="G1" s="58" t="s">
        <v>4</v>
      </c>
      <c r="H1" s="59">
        <v>4.6078000000000001</v>
      </c>
      <c r="I1" s="50"/>
      <c r="J1" s="50"/>
    </row>
    <row r="3" spans="1:15" s="68" customFormat="1" ht="22.5" customHeight="1" x14ac:dyDescent="0.25">
      <c r="A3" s="72" t="s">
        <v>103</v>
      </c>
      <c r="B3" s="72"/>
      <c r="C3" s="72"/>
      <c r="D3" s="72"/>
      <c r="E3" s="72"/>
      <c r="F3" s="72"/>
      <c r="G3" s="66"/>
      <c r="H3" s="66"/>
      <c r="I3" s="66"/>
      <c r="J3" s="72" t="s">
        <v>104</v>
      </c>
      <c r="K3" s="72"/>
      <c r="L3" s="72"/>
      <c r="M3" s="72"/>
      <c r="N3" s="72"/>
      <c r="O3" s="72"/>
    </row>
    <row r="4" spans="1:15" ht="12.75" thickBot="1" x14ac:dyDescent="0.25">
      <c r="A4" s="15"/>
    </row>
    <row r="5" spans="1:15" s="55" customFormat="1" ht="24" customHeight="1" thickTop="1" thickBot="1" x14ac:dyDescent="0.25">
      <c r="A5" s="71" t="s">
        <v>126</v>
      </c>
      <c r="B5" s="80" t="s">
        <v>110</v>
      </c>
      <c r="C5" s="81"/>
      <c r="D5" s="80" t="s">
        <v>122</v>
      </c>
      <c r="E5" s="81"/>
      <c r="F5" s="69" t="s">
        <v>0</v>
      </c>
      <c r="G5" s="2"/>
      <c r="J5" s="65" t="s">
        <v>38</v>
      </c>
      <c r="K5" s="80" t="s">
        <v>110</v>
      </c>
      <c r="L5" s="81"/>
      <c r="M5" s="80" t="s">
        <v>122</v>
      </c>
      <c r="N5" s="81"/>
      <c r="O5" s="69" t="s">
        <v>0</v>
      </c>
    </row>
    <row r="6" spans="1:15" ht="24" customHeight="1" thickTop="1" thickBot="1" x14ac:dyDescent="0.25">
      <c r="A6" s="18" t="s">
        <v>192</v>
      </c>
      <c r="B6" s="3">
        <v>6311563.0999999996</v>
      </c>
      <c r="C6" s="7">
        <f>B6/$F$1</f>
        <v>1270059.9859140757</v>
      </c>
      <c r="D6" s="9">
        <v>6786357</v>
      </c>
      <c r="E6" s="10">
        <f>D6/$F$1</f>
        <v>1365601.5695744038</v>
      </c>
      <c r="F6" s="11">
        <f>(B6-D6)/D6</f>
        <v>-6.9963000767569464E-2</v>
      </c>
      <c r="J6" s="18" t="s">
        <v>39</v>
      </c>
      <c r="K6" s="7">
        <f>C6</f>
        <v>1270059.9859140757</v>
      </c>
      <c r="L6" s="53">
        <f>B6/$H$1</f>
        <v>1369756.304527106</v>
      </c>
      <c r="M6" s="10">
        <f>E6</f>
        <v>1365601.5695744038</v>
      </c>
      <c r="N6" s="12">
        <f>D6/$H$1</f>
        <v>1472797.647467338</v>
      </c>
      <c r="O6" s="11">
        <f>F6</f>
        <v>-6.9963000767569464E-2</v>
      </c>
    </row>
    <row r="7" spans="1:15" ht="24" customHeight="1" thickTop="1" thickBot="1" x14ac:dyDescent="0.25">
      <c r="A7" s="18" t="s">
        <v>193</v>
      </c>
      <c r="B7" s="3">
        <v>207168084.34730738</v>
      </c>
      <c r="C7" s="7">
        <f t="shared" ref="C7:C50" si="0">B7/$F$1</f>
        <v>41687913.139613114</v>
      </c>
      <c r="D7" s="9">
        <v>205300332</v>
      </c>
      <c r="E7" s="10">
        <f t="shared" ref="E7:E50" si="1">D7/$F$1</f>
        <v>41312070.027165711</v>
      </c>
      <c r="F7" s="11">
        <f t="shared" ref="F7:F50" si="2">(B7-D7)/D7</f>
        <v>9.0976586794189115E-3</v>
      </c>
      <c r="J7" s="18" t="s">
        <v>40</v>
      </c>
      <c r="K7" s="7">
        <f t="shared" ref="K7:K50" si="3">C7</f>
        <v>41687913.139613114</v>
      </c>
      <c r="L7" s="53">
        <f t="shared" ref="L7:L50" si="4">B7/$H$1</f>
        <v>44960303.039912187</v>
      </c>
      <c r="M7" s="10">
        <f t="shared" ref="M7:M50" si="5">E7</f>
        <v>41312070.027165711</v>
      </c>
      <c r="N7" s="12">
        <f t="shared" ref="N7:N50" si="6">D7/$H$1</f>
        <v>44554957.246408261</v>
      </c>
      <c r="O7" s="11">
        <f t="shared" ref="O7:O50" si="7">F7</f>
        <v>9.0976586794189115E-3</v>
      </c>
    </row>
    <row r="8" spans="1:15" ht="24" customHeight="1" thickTop="1" thickBot="1" x14ac:dyDescent="0.25">
      <c r="A8" s="18" t="s">
        <v>194</v>
      </c>
      <c r="B8" s="3">
        <v>54369.519999995828</v>
      </c>
      <c r="C8" s="7">
        <f t="shared" si="0"/>
        <v>10940.641915684842</v>
      </c>
      <c r="D8" s="9">
        <v>54369</v>
      </c>
      <c r="E8" s="10">
        <f t="shared" si="1"/>
        <v>10940.537277392092</v>
      </c>
      <c r="F8" s="11">
        <f t="shared" si="2"/>
        <v>9.5642736822026316E-6</v>
      </c>
      <c r="J8" s="18" t="s">
        <v>41</v>
      </c>
      <c r="K8" s="7">
        <f t="shared" si="3"/>
        <v>10940.641915684842</v>
      </c>
      <c r="L8" s="53">
        <f t="shared" si="4"/>
        <v>11799.45310126217</v>
      </c>
      <c r="M8" s="10">
        <f t="shared" si="5"/>
        <v>10940.537277392092</v>
      </c>
      <c r="N8" s="12">
        <f t="shared" si="6"/>
        <v>11799.340249142757</v>
      </c>
      <c r="O8" s="11">
        <f t="shared" si="7"/>
        <v>9.5642736822026316E-6</v>
      </c>
    </row>
    <row r="9" spans="1:15" ht="24" customHeight="1" thickTop="1" thickBot="1" x14ac:dyDescent="0.25">
      <c r="A9" s="54" t="s">
        <v>195</v>
      </c>
      <c r="B9" s="3">
        <v>213534016.96730739</v>
      </c>
      <c r="C9" s="7">
        <f t="shared" si="0"/>
        <v>42968913.767442882</v>
      </c>
      <c r="D9" s="4">
        <v>212141058</v>
      </c>
      <c r="E9" s="5">
        <f t="shared" si="1"/>
        <v>42688612.134017505</v>
      </c>
      <c r="F9" s="6">
        <f t="shared" si="2"/>
        <v>6.5661922328462642E-3</v>
      </c>
      <c r="J9" s="54" t="s">
        <v>42</v>
      </c>
      <c r="K9" s="7">
        <f t="shared" si="3"/>
        <v>42968913.767442882</v>
      </c>
      <c r="L9" s="53">
        <f t="shared" si="4"/>
        <v>46341858.79754056</v>
      </c>
      <c r="M9" s="5">
        <f t="shared" si="5"/>
        <v>42688612.134017505</v>
      </c>
      <c r="N9" s="8">
        <f t="shared" si="6"/>
        <v>46039554.234124742</v>
      </c>
      <c r="O9" s="6">
        <f t="shared" si="7"/>
        <v>6.5661922328462642E-3</v>
      </c>
    </row>
    <row r="10" spans="1:15" ht="24" customHeight="1" thickTop="1" thickBot="1" x14ac:dyDescent="0.25">
      <c r="A10" s="18" t="s">
        <v>196</v>
      </c>
      <c r="B10" s="3">
        <v>64137105.956745364</v>
      </c>
      <c r="C10" s="7">
        <f t="shared" si="0"/>
        <v>12906148.698409369</v>
      </c>
      <c r="D10" s="9">
        <v>57700705</v>
      </c>
      <c r="E10" s="10">
        <f t="shared" si="1"/>
        <v>11610967.904215716</v>
      </c>
      <c r="F10" s="11">
        <f t="shared" si="2"/>
        <v>0.11154804706017654</v>
      </c>
      <c r="J10" s="18" t="s">
        <v>43</v>
      </c>
      <c r="K10" s="7">
        <f t="shared" si="3"/>
        <v>12906148.698409369</v>
      </c>
      <c r="L10" s="53">
        <f t="shared" si="4"/>
        <v>13919246.919732923</v>
      </c>
      <c r="M10" s="10">
        <f t="shared" si="5"/>
        <v>11610967.904215716</v>
      </c>
      <c r="N10" s="12">
        <f t="shared" si="6"/>
        <v>12522397.890533444</v>
      </c>
      <c r="O10" s="11">
        <f t="shared" si="7"/>
        <v>0.11154804706017654</v>
      </c>
    </row>
    <row r="11" spans="1:15" ht="24" customHeight="1" thickTop="1" thickBot="1" x14ac:dyDescent="0.25">
      <c r="A11" s="18" t="s">
        <v>197</v>
      </c>
      <c r="B11" s="3">
        <v>32863159.383534223</v>
      </c>
      <c r="C11" s="7">
        <f t="shared" si="0"/>
        <v>6612970.9998056591</v>
      </c>
      <c r="D11" s="9">
        <v>34905208</v>
      </c>
      <c r="E11" s="10">
        <f t="shared" si="1"/>
        <v>7023887.3126069019</v>
      </c>
      <c r="F11" s="11">
        <f t="shared" si="2"/>
        <v>-5.8502691531469378E-2</v>
      </c>
      <c r="J11" s="18" t="s">
        <v>44</v>
      </c>
      <c r="K11" s="7">
        <f t="shared" si="3"/>
        <v>6612970.9998056591</v>
      </c>
      <c r="L11" s="53">
        <f t="shared" si="4"/>
        <v>7132071.5707136206</v>
      </c>
      <c r="M11" s="10">
        <f t="shared" si="5"/>
        <v>7023887.3126069019</v>
      </c>
      <c r="N11" s="12">
        <f t="shared" si="6"/>
        <v>7575243.7171752248</v>
      </c>
      <c r="O11" s="11">
        <f t="shared" si="7"/>
        <v>-5.8502691531469378E-2</v>
      </c>
    </row>
    <row r="12" spans="1:15" ht="24" customHeight="1" thickTop="1" thickBot="1" x14ac:dyDescent="0.25">
      <c r="A12" s="18" t="s">
        <v>198</v>
      </c>
      <c r="B12" s="3">
        <v>0</v>
      </c>
      <c r="C12" s="7">
        <f t="shared" si="0"/>
        <v>0</v>
      </c>
      <c r="D12" s="9" t="s">
        <v>125</v>
      </c>
      <c r="E12" s="10" t="s">
        <v>107</v>
      </c>
      <c r="F12" s="11" t="s">
        <v>107</v>
      </c>
      <c r="J12" s="18" t="s">
        <v>45</v>
      </c>
      <c r="K12" s="7">
        <f t="shared" si="3"/>
        <v>0</v>
      </c>
      <c r="L12" s="53">
        <f t="shared" si="4"/>
        <v>0</v>
      </c>
      <c r="M12" s="10" t="str">
        <f t="shared" si="5"/>
        <v>-</v>
      </c>
      <c r="N12" s="12" t="s">
        <v>107</v>
      </c>
      <c r="O12" s="13" t="str">
        <f t="shared" si="7"/>
        <v>-</v>
      </c>
    </row>
    <row r="13" spans="1:15" ht="24" customHeight="1" thickTop="1" thickBot="1" x14ac:dyDescent="0.25">
      <c r="A13" s="18" t="s">
        <v>199</v>
      </c>
      <c r="B13" s="3">
        <v>3027704</v>
      </c>
      <c r="C13" s="7">
        <f t="shared" si="0"/>
        <v>609257.26934299222</v>
      </c>
      <c r="D13" s="9">
        <v>1756693</v>
      </c>
      <c r="E13" s="10">
        <f t="shared" si="1"/>
        <v>353494.91900593619</v>
      </c>
      <c r="F13" s="11">
        <f t="shared" si="2"/>
        <v>0.72352482761643611</v>
      </c>
      <c r="J13" s="18" t="s">
        <v>46</v>
      </c>
      <c r="K13" s="7">
        <f t="shared" si="3"/>
        <v>609257.26934299222</v>
      </c>
      <c r="L13" s="53">
        <f t="shared" si="4"/>
        <v>657082.33864317031</v>
      </c>
      <c r="M13" s="10">
        <f t="shared" si="5"/>
        <v>353494.91900593619</v>
      </c>
      <c r="N13" s="12">
        <f t="shared" si="6"/>
        <v>381243.32653326966</v>
      </c>
      <c r="O13" s="11">
        <f t="shared" si="7"/>
        <v>0.72352482761643611</v>
      </c>
    </row>
    <row r="14" spans="1:15" ht="24" customHeight="1" thickTop="1" thickBot="1" x14ac:dyDescent="0.25">
      <c r="A14" s="54" t="s">
        <v>200</v>
      </c>
      <c r="B14" s="3">
        <v>100027969.34027958</v>
      </c>
      <c r="C14" s="7">
        <f t="shared" si="0"/>
        <v>20128376.967558019</v>
      </c>
      <c r="D14" s="4">
        <v>94362606</v>
      </c>
      <c r="E14" s="5">
        <f t="shared" si="1"/>
        <v>18988350.135828555</v>
      </c>
      <c r="F14" s="6">
        <f t="shared" si="2"/>
        <v>6.0038224678529747E-2</v>
      </c>
      <c r="J14" s="54" t="s">
        <v>47</v>
      </c>
      <c r="K14" s="7">
        <f t="shared" si="3"/>
        <v>20128376.967558019</v>
      </c>
      <c r="L14" s="53">
        <f t="shared" si="4"/>
        <v>21708400.829089712</v>
      </c>
      <c r="M14" s="5">
        <f t="shared" si="5"/>
        <v>18988350.135828555</v>
      </c>
      <c r="N14" s="8">
        <f t="shared" si="6"/>
        <v>20478884.934241936</v>
      </c>
      <c r="O14" s="6">
        <f t="shared" si="7"/>
        <v>6.0038224678529747E-2</v>
      </c>
    </row>
    <row r="15" spans="1:15" ht="24" customHeight="1" thickTop="1" thickBot="1" x14ac:dyDescent="0.25">
      <c r="A15" s="54" t="s">
        <v>201</v>
      </c>
      <c r="B15" s="3">
        <v>2820633</v>
      </c>
      <c r="C15" s="7">
        <f t="shared" si="0"/>
        <v>567588.8922426803</v>
      </c>
      <c r="D15" s="4">
        <v>1441310</v>
      </c>
      <c r="E15" s="5">
        <f t="shared" si="1"/>
        <v>290031.19026058959</v>
      </c>
      <c r="F15" s="6">
        <f t="shared" si="2"/>
        <v>0.9569925970124401</v>
      </c>
      <c r="J15" s="54" t="s">
        <v>48</v>
      </c>
      <c r="K15" s="7">
        <f t="shared" si="3"/>
        <v>567588.8922426803</v>
      </c>
      <c r="L15" s="53">
        <f t="shared" si="4"/>
        <v>612143.10516949522</v>
      </c>
      <c r="M15" s="5">
        <f t="shared" si="5"/>
        <v>290031.19026058959</v>
      </c>
      <c r="N15" s="8">
        <f t="shared" si="6"/>
        <v>312797.86449064629</v>
      </c>
      <c r="O15" s="6">
        <f t="shared" si="7"/>
        <v>0.9569925970124401</v>
      </c>
    </row>
    <row r="16" spans="1:15" ht="24" customHeight="1" thickTop="1" thickBot="1" x14ac:dyDescent="0.25">
      <c r="A16" s="17" t="s">
        <v>202</v>
      </c>
      <c r="B16" s="3">
        <v>1230318</v>
      </c>
      <c r="C16" s="7">
        <f t="shared" si="0"/>
        <v>247573.80018110474</v>
      </c>
      <c r="D16" s="9">
        <v>711980</v>
      </c>
      <c r="E16" s="10">
        <f t="shared" si="1"/>
        <v>143269.94667471576</v>
      </c>
      <c r="F16" s="11">
        <f t="shared" si="2"/>
        <v>0.72802325908031129</v>
      </c>
      <c r="J16" s="17" t="s">
        <v>92</v>
      </c>
      <c r="K16" s="7">
        <f t="shared" si="3"/>
        <v>247573.80018110474</v>
      </c>
      <c r="L16" s="53">
        <f t="shared" si="4"/>
        <v>267007.68262511393</v>
      </c>
      <c r="M16" s="10">
        <f t="shared" si="5"/>
        <v>143269.94667471576</v>
      </c>
      <c r="N16" s="12">
        <f t="shared" si="6"/>
        <v>154516.25504579191</v>
      </c>
      <c r="O16" s="11">
        <f t="shared" si="7"/>
        <v>0.72802325908031129</v>
      </c>
    </row>
    <row r="17" spans="1:15" ht="24" customHeight="1" thickTop="1" thickBot="1" x14ac:dyDescent="0.25">
      <c r="A17" s="17" t="s">
        <v>203</v>
      </c>
      <c r="B17" s="3">
        <v>1590315</v>
      </c>
      <c r="C17" s="7">
        <f t="shared" si="0"/>
        <v>320015.09206157562</v>
      </c>
      <c r="D17" s="9">
        <v>729330</v>
      </c>
      <c r="E17" s="10">
        <f t="shared" si="1"/>
        <v>146761.24358587383</v>
      </c>
      <c r="F17" s="11">
        <f t="shared" si="2"/>
        <v>1.1805149932129488</v>
      </c>
      <c r="J17" s="17" t="s">
        <v>93</v>
      </c>
      <c r="K17" s="7">
        <f t="shared" si="3"/>
        <v>320015.09206157562</v>
      </c>
      <c r="L17" s="53">
        <f t="shared" si="4"/>
        <v>345135.42254438123</v>
      </c>
      <c r="M17" s="10">
        <f t="shared" si="5"/>
        <v>146761.24358587383</v>
      </c>
      <c r="N17" s="12">
        <f t="shared" si="6"/>
        <v>158281.60944485437</v>
      </c>
      <c r="O17" s="11">
        <f t="shared" si="7"/>
        <v>1.1805149932129488</v>
      </c>
    </row>
    <row r="18" spans="1:15" ht="24" customHeight="1" thickTop="1" thickBot="1" x14ac:dyDescent="0.25">
      <c r="A18" s="17" t="s">
        <v>204</v>
      </c>
      <c r="B18" s="3">
        <v>77111558.346861005</v>
      </c>
      <c r="C18" s="7">
        <f t="shared" si="0"/>
        <v>15516965.156828856</v>
      </c>
      <c r="D18" s="9">
        <v>76397539</v>
      </c>
      <c r="E18" s="10">
        <f t="shared" si="1"/>
        <v>15373284.837508803</v>
      </c>
      <c r="F18" s="11">
        <f t="shared" si="2"/>
        <v>9.3461040264792416E-3</v>
      </c>
      <c r="J18" s="17" t="s">
        <v>94</v>
      </c>
      <c r="K18" s="7">
        <f t="shared" si="3"/>
        <v>15516965.156828856</v>
      </c>
      <c r="L18" s="53">
        <f t="shared" si="4"/>
        <v>16735005.500859629</v>
      </c>
      <c r="M18" s="10">
        <f t="shared" si="5"/>
        <v>15373284.837508803</v>
      </c>
      <c r="N18" s="12">
        <f t="shared" si="6"/>
        <v>16580046.660011284</v>
      </c>
      <c r="O18" s="11">
        <f t="shared" si="7"/>
        <v>9.3461040264792416E-3</v>
      </c>
    </row>
    <row r="19" spans="1:15" ht="24" customHeight="1" thickTop="1" thickBot="1" x14ac:dyDescent="0.25">
      <c r="A19" s="54" t="s">
        <v>205</v>
      </c>
      <c r="B19" s="3">
        <v>24007472.993418574</v>
      </c>
      <c r="C19" s="7">
        <f t="shared" si="0"/>
        <v>4830963.4758866234</v>
      </c>
      <c r="D19" s="4">
        <v>18394323</v>
      </c>
      <c r="E19" s="5">
        <f t="shared" si="1"/>
        <v>3701443.4047690914</v>
      </c>
      <c r="F19" s="6">
        <f t="shared" si="2"/>
        <v>0.30515665041972867</v>
      </c>
      <c r="J19" s="16" t="s">
        <v>123</v>
      </c>
      <c r="K19" s="7">
        <f t="shared" si="3"/>
        <v>4830963.4758866234</v>
      </c>
      <c r="L19" s="53">
        <f t="shared" si="4"/>
        <v>5210181.2130341101</v>
      </c>
      <c r="M19" s="5">
        <f t="shared" si="5"/>
        <v>3701443.4047690914</v>
      </c>
      <c r="N19" s="8">
        <f t="shared" si="6"/>
        <v>3991996.8314596987</v>
      </c>
      <c r="O19" s="6">
        <f t="shared" si="7"/>
        <v>0.30515665041972867</v>
      </c>
    </row>
    <row r="20" spans="1:15" ht="24" customHeight="1" thickTop="1" thickBot="1" x14ac:dyDescent="0.25">
      <c r="A20" s="16" t="s">
        <v>206</v>
      </c>
      <c r="B20" s="3">
        <v>239131804.96072596</v>
      </c>
      <c r="C20" s="7">
        <f t="shared" si="0"/>
        <v>48119892.335391074</v>
      </c>
      <c r="D20" s="4">
        <v>231264711</v>
      </c>
      <c r="E20" s="5">
        <f t="shared" si="1"/>
        <v>46536816.782372475</v>
      </c>
      <c r="F20" s="6">
        <f t="shared" si="2"/>
        <v>3.4017701735419389E-2</v>
      </c>
      <c r="J20" s="16" t="s">
        <v>49</v>
      </c>
      <c r="K20" s="7">
        <f t="shared" si="3"/>
        <v>48119892.335391074</v>
      </c>
      <c r="L20" s="53">
        <f t="shared" si="4"/>
        <v>51897175.433119051</v>
      </c>
      <c r="M20" s="5">
        <f t="shared" si="5"/>
        <v>46536816.782372475</v>
      </c>
      <c r="N20" s="8">
        <f t="shared" si="6"/>
        <v>50189832.6750293</v>
      </c>
      <c r="O20" s="6">
        <f t="shared" si="7"/>
        <v>3.4017701735419389E-2</v>
      </c>
    </row>
    <row r="21" spans="1:15" ht="24" customHeight="1" thickTop="1" thickBot="1" x14ac:dyDescent="0.25">
      <c r="A21" s="17" t="s">
        <v>207</v>
      </c>
      <c r="B21" s="3">
        <v>95924935.238399997</v>
      </c>
      <c r="C21" s="7">
        <f t="shared" si="0"/>
        <v>19302733.723392695</v>
      </c>
      <c r="D21" s="9">
        <v>95954744</v>
      </c>
      <c r="E21" s="10">
        <f t="shared" si="1"/>
        <v>19308732.065600161</v>
      </c>
      <c r="F21" s="11">
        <f t="shared" si="2"/>
        <v>-3.1065438098613077E-4</v>
      </c>
      <c r="J21" s="17" t="s">
        <v>95</v>
      </c>
      <c r="K21" s="7">
        <f t="shared" si="3"/>
        <v>19302733.723392695</v>
      </c>
      <c r="L21" s="53">
        <f t="shared" si="4"/>
        <v>20817946.794218499</v>
      </c>
      <c r="M21" s="10">
        <f t="shared" si="5"/>
        <v>19308732.065600161</v>
      </c>
      <c r="N21" s="12">
        <f t="shared" si="6"/>
        <v>20824415.990277354</v>
      </c>
      <c r="O21" s="11">
        <f t="shared" si="7"/>
        <v>-3.1065438098613077E-4</v>
      </c>
    </row>
    <row r="22" spans="1:15" ht="24" customHeight="1" thickTop="1" thickBot="1" x14ac:dyDescent="0.25">
      <c r="A22" s="18" t="s">
        <v>208</v>
      </c>
      <c r="B22" s="3">
        <v>151345</v>
      </c>
      <c r="C22" s="7">
        <f t="shared" si="0"/>
        <v>30454.774122145085</v>
      </c>
      <c r="D22" s="9">
        <v>385892</v>
      </c>
      <c r="E22" s="10">
        <f t="shared" si="1"/>
        <v>77652.077673810243</v>
      </c>
      <c r="F22" s="11">
        <f t="shared" si="2"/>
        <v>-0.60780477439283531</v>
      </c>
      <c r="J22" s="18" t="s">
        <v>50</v>
      </c>
      <c r="K22" s="7">
        <f t="shared" si="3"/>
        <v>30454.774122145085</v>
      </c>
      <c r="L22" s="53">
        <f t="shared" si="4"/>
        <v>32845.392595164718</v>
      </c>
      <c r="M22" s="10">
        <f t="shared" si="5"/>
        <v>77652.077673810243</v>
      </c>
      <c r="N22" s="12">
        <f t="shared" si="6"/>
        <v>83747.558487781585</v>
      </c>
      <c r="O22" s="11">
        <f t="shared" si="7"/>
        <v>-0.60780477439283531</v>
      </c>
    </row>
    <row r="23" spans="1:15" ht="24" customHeight="1" thickTop="1" thickBot="1" x14ac:dyDescent="0.25">
      <c r="A23" s="54" t="s">
        <v>209</v>
      </c>
      <c r="B23" s="3">
        <v>1832188</v>
      </c>
      <c r="C23" s="7">
        <f t="shared" si="0"/>
        <v>368686.58818794647</v>
      </c>
      <c r="D23" s="4">
        <v>1867001</v>
      </c>
      <c r="E23" s="5">
        <f t="shared" si="1"/>
        <v>375691.92071636987</v>
      </c>
      <c r="F23" s="6">
        <f t="shared" si="2"/>
        <v>-1.8646481710507923E-2</v>
      </c>
      <c r="J23" s="54" t="s">
        <v>51</v>
      </c>
      <c r="K23" s="7">
        <f t="shared" si="3"/>
        <v>368686.58818794647</v>
      </c>
      <c r="L23" s="53">
        <f t="shared" si="4"/>
        <v>397627.50119362818</v>
      </c>
      <c r="M23" s="5">
        <f t="shared" si="5"/>
        <v>375691.92071636987</v>
      </c>
      <c r="N23" s="8">
        <f t="shared" si="6"/>
        <v>405182.73362559138</v>
      </c>
      <c r="O23" s="6">
        <f t="shared" si="7"/>
        <v>-1.8646481710507923E-2</v>
      </c>
    </row>
    <row r="24" spans="1:15" ht="24" customHeight="1" thickTop="1" thickBot="1" x14ac:dyDescent="0.25">
      <c r="A24" s="54" t="s">
        <v>210</v>
      </c>
      <c r="B24" s="3">
        <v>1832188</v>
      </c>
      <c r="C24" s="7">
        <f t="shared" si="0"/>
        <v>368686.58818794647</v>
      </c>
      <c r="D24" s="4">
        <v>1867001</v>
      </c>
      <c r="E24" s="5">
        <f t="shared" si="1"/>
        <v>375691.92071636987</v>
      </c>
      <c r="F24" s="6">
        <f t="shared" si="2"/>
        <v>-1.8646481710507923E-2</v>
      </c>
      <c r="J24" s="54" t="s">
        <v>52</v>
      </c>
      <c r="K24" s="7">
        <f t="shared" si="3"/>
        <v>368686.58818794647</v>
      </c>
      <c r="L24" s="53">
        <f t="shared" si="4"/>
        <v>397627.50119362818</v>
      </c>
      <c r="M24" s="5">
        <f t="shared" si="5"/>
        <v>375691.92071636987</v>
      </c>
      <c r="N24" s="8">
        <f t="shared" si="6"/>
        <v>405182.73362559138</v>
      </c>
      <c r="O24" s="6">
        <f t="shared" si="7"/>
        <v>-1.8646481710507923E-2</v>
      </c>
    </row>
    <row r="25" spans="1:15" ht="24" customHeight="1" thickTop="1" thickBot="1" x14ac:dyDescent="0.25">
      <c r="A25" s="17" t="s">
        <v>202</v>
      </c>
      <c r="B25" s="3">
        <v>139256</v>
      </c>
      <c r="C25" s="7">
        <f t="shared" si="0"/>
        <v>28022.13502364423</v>
      </c>
      <c r="D25" s="9">
        <v>282724</v>
      </c>
      <c r="E25" s="10">
        <f t="shared" si="1"/>
        <v>56891.840225374784</v>
      </c>
      <c r="F25" s="11">
        <f t="shared" si="2"/>
        <v>-0.50744896082398383</v>
      </c>
      <c r="J25" s="17" t="s">
        <v>92</v>
      </c>
      <c r="K25" s="7">
        <f t="shared" si="3"/>
        <v>28022.13502364423</v>
      </c>
      <c r="L25" s="53">
        <f t="shared" si="4"/>
        <v>30221.797821085984</v>
      </c>
      <c r="M25" s="10">
        <f t="shared" si="5"/>
        <v>56891.840225374784</v>
      </c>
      <c r="N25" s="12">
        <f t="shared" si="6"/>
        <v>61357.697816745516</v>
      </c>
      <c r="O25" s="11">
        <f t="shared" si="7"/>
        <v>-0.50744896082398383</v>
      </c>
    </row>
    <row r="26" spans="1:15" ht="24" customHeight="1" thickTop="1" thickBot="1" x14ac:dyDescent="0.25">
      <c r="A26" s="17" t="s">
        <v>203</v>
      </c>
      <c r="B26" s="3">
        <v>1692932</v>
      </c>
      <c r="C26" s="7">
        <f t="shared" si="0"/>
        <v>340664.45316430222</v>
      </c>
      <c r="D26" s="9">
        <v>1584277</v>
      </c>
      <c r="E26" s="10">
        <f t="shared" si="1"/>
        <v>318800.08049099508</v>
      </c>
      <c r="F26" s="11">
        <f t="shared" si="2"/>
        <v>6.8583334858739978E-2</v>
      </c>
      <c r="J26" s="17" t="s">
        <v>93</v>
      </c>
      <c r="K26" s="7">
        <f t="shared" si="3"/>
        <v>340664.45316430222</v>
      </c>
      <c r="L26" s="53">
        <f t="shared" si="4"/>
        <v>367405.70337254222</v>
      </c>
      <c r="M26" s="10">
        <f t="shared" si="5"/>
        <v>318800.08049099508</v>
      </c>
      <c r="N26" s="12">
        <f t="shared" si="6"/>
        <v>343825.03580884589</v>
      </c>
      <c r="O26" s="11">
        <f t="shared" si="7"/>
        <v>6.8583334858739978E-2</v>
      </c>
    </row>
    <row r="27" spans="1:15" ht="24" customHeight="1" thickTop="1" thickBot="1" x14ac:dyDescent="0.25">
      <c r="A27" s="54" t="s">
        <v>211</v>
      </c>
      <c r="B27" s="3">
        <v>0</v>
      </c>
      <c r="C27" s="7">
        <f t="shared" si="0"/>
        <v>0</v>
      </c>
      <c r="D27" s="4" t="s">
        <v>125</v>
      </c>
      <c r="E27" s="5" t="s">
        <v>107</v>
      </c>
      <c r="F27" s="6" t="s">
        <v>107</v>
      </c>
      <c r="J27" s="54" t="s">
        <v>53</v>
      </c>
      <c r="K27" s="7">
        <f t="shared" si="3"/>
        <v>0</v>
      </c>
      <c r="L27" s="53">
        <f t="shared" si="4"/>
        <v>0</v>
      </c>
      <c r="M27" s="5" t="str">
        <f t="shared" si="5"/>
        <v>-</v>
      </c>
      <c r="N27" s="8" t="s">
        <v>107</v>
      </c>
      <c r="O27" s="6" t="str">
        <f t="shared" si="7"/>
        <v>-</v>
      </c>
    </row>
    <row r="28" spans="1:15" ht="24" customHeight="1" thickTop="1" thickBot="1" x14ac:dyDescent="0.25">
      <c r="A28" s="17" t="s">
        <v>212</v>
      </c>
      <c r="B28" s="3">
        <v>0</v>
      </c>
      <c r="C28" s="7">
        <f t="shared" si="0"/>
        <v>0</v>
      </c>
      <c r="D28" s="9" t="s">
        <v>125</v>
      </c>
      <c r="E28" s="10" t="s">
        <v>107</v>
      </c>
      <c r="F28" s="70" t="s">
        <v>107</v>
      </c>
      <c r="J28" s="17" t="s">
        <v>92</v>
      </c>
      <c r="K28" s="7">
        <f t="shared" si="3"/>
        <v>0</v>
      </c>
      <c r="L28" s="53">
        <f t="shared" si="4"/>
        <v>0</v>
      </c>
      <c r="M28" s="10" t="str">
        <f t="shared" si="5"/>
        <v>-</v>
      </c>
      <c r="N28" s="12" t="s">
        <v>107</v>
      </c>
      <c r="O28" s="11" t="str">
        <f t="shared" si="7"/>
        <v>-</v>
      </c>
    </row>
    <row r="29" spans="1:15" ht="24" customHeight="1" thickTop="1" thickBot="1" x14ac:dyDescent="0.25">
      <c r="A29" s="17" t="s">
        <v>213</v>
      </c>
      <c r="B29" s="3">
        <v>0</v>
      </c>
      <c r="C29" s="7">
        <f t="shared" si="0"/>
        <v>0</v>
      </c>
      <c r="D29" s="9" t="s">
        <v>125</v>
      </c>
      <c r="E29" s="10" t="s">
        <v>107</v>
      </c>
      <c r="F29" s="11" t="s">
        <v>107</v>
      </c>
      <c r="J29" s="17" t="s">
        <v>93</v>
      </c>
      <c r="K29" s="7">
        <f t="shared" si="3"/>
        <v>0</v>
      </c>
      <c r="L29" s="53">
        <f t="shared" si="4"/>
        <v>0</v>
      </c>
      <c r="M29" s="10" t="str">
        <f t="shared" si="5"/>
        <v>-</v>
      </c>
      <c r="N29" s="12" t="s">
        <v>107</v>
      </c>
      <c r="O29" s="11" t="str">
        <f t="shared" si="7"/>
        <v>-</v>
      </c>
    </row>
    <row r="30" spans="1:15" ht="24" customHeight="1" thickTop="1" thickBot="1" x14ac:dyDescent="0.25">
      <c r="A30" s="54" t="s">
        <v>214</v>
      </c>
      <c r="B30" s="3">
        <v>0</v>
      </c>
      <c r="C30" s="7">
        <f t="shared" si="0"/>
        <v>0</v>
      </c>
      <c r="D30" s="4" t="s">
        <v>125</v>
      </c>
      <c r="E30" s="5" t="s">
        <v>107</v>
      </c>
      <c r="F30" s="6" t="s">
        <v>107</v>
      </c>
      <c r="J30" s="54" t="s">
        <v>96</v>
      </c>
      <c r="K30" s="7">
        <f t="shared" si="3"/>
        <v>0</v>
      </c>
      <c r="L30" s="53">
        <f t="shared" si="4"/>
        <v>0</v>
      </c>
      <c r="M30" s="5" t="str">
        <f t="shared" si="5"/>
        <v>-</v>
      </c>
      <c r="N30" s="8" t="s">
        <v>107</v>
      </c>
      <c r="O30" s="6" t="str">
        <f t="shared" si="7"/>
        <v>-</v>
      </c>
    </row>
    <row r="31" spans="1:15" ht="24" customHeight="1" thickTop="1" thickBot="1" x14ac:dyDescent="0.25">
      <c r="A31" s="17" t="s">
        <v>202</v>
      </c>
      <c r="B31" s="3">
        <v>0</v>
      </c>
      <c r="C31" s="7">
        <f t="shared" si="0"/>
        <v>0</v>
      </c>
      <c r="D31" s="9" t="s">
        <v>125</v>
      </c>
      <c r="E31" s="10" t="s">
        <v>107</v>
      </c>
      <c r="F31" s="11" t="s">
        <v>107</v>
      </c>
      <c r="J31" s="17" t="s">
        <v>92</v>
      </c>
      <c r="K31" s="7">
        <f t="shared" si="3"/>
        <v>0</v>
      </c>
      <c r="L31" s="53">
        <f t="shared" si="4"/>
        <v>0</v>
      </c>
      <c r="M31" s="10" t="str">
        <f t="shared" si="5"/>
        <v>-</v>
      </c>
      <c r="N31" s="12" t="s">
        <v>107</v>
      </c>
      <c r="O31" s="11" t="str">
        <f t="shared" si="7"/>
        <v>-</v>
      </c>
    </row>
    <row r="32" spans="1:15" ht="24" customHeight="1" thickTop="1" thickBot="1" x14ac:dyDescent="0.25">
      <c r="A32" s="17" t="s">
        <v>203</v>
      </c>
      <c r="B32" s="3">
        <v>0</v>
      </c>
      <c r="C32" s="7">
        <f t="shared" si="0"/>
        <v>0</v>
      </c>
      <c r="D32" s="9" t="s">
        <v>125</v>
      </c>
      <c r="E32" s="10" t="s">
        <v>107</v>
      </c>
      <c r="F32" s="11" t="s">
        <v>107</v>
      </c>
      <c r="J32" s="17" t="s">
        <v>93</v>
      </c>
      <c r="K32" s="7">
        <f t="shared" si="3"/>
        <v>0</v>
      </c>
      <c r="L32" s="53">
        <f t="shared" si="4"/>
        <v>0</v>
      </c>
      <c r="M32" s="10" t="str">
        <f t="shared" si="5"/>
        <v>-</v>
      </c>
      <c r="N32" s="12" t="s">
        <v>107</v>
      </c>
      <c r="O32" s="11" t="str">
        <f t="shared" si="7"/>
        <v>-</v>
      </c>
    </row>
    <row r="33" spans="1:15" ht="24" customHeight="1" thickTop="1" thickBot="1" x14ac:dyDescent="0.25">
      <c r="A33" s="18" t="s">
        <v>215</v>
      </c>
      <c r="B33" s="3">
        <v>0</v>
      </c>
      <c r="C33" s="7">
        <f t="shared" si="0"/>
        <v>0</v>
      </c>
      <c r="D33" s="9" t="s">
        <v>125</v>
      </c>
      <c r="E33" s="10" t="s">
        <v>107</v>
      </c>
      <c r="F33" s="11" t="s">
        <v>107</v>
      </c>
      <c r="J33" s="18" t="s">
        <v>54</v>
      </c>
      <c r="K33" s="7">
        <f t="shared" si="3"/>
        <v>0</v>
      </c>
      <c r="L33" s="53">
        <f t="shared" si="4"/>
        <v>0</v>
      </c>
      <c r="M33" s="10" t="str">
        <f t="shared" si="5"/>
        <v>-</v>
      </c>
      <c r="N33" s="12" t="s">
        <v>107</v>
      </c>
      <c r="O33" s="11" t="str">
        <f t="shared" si="7"/>
        <v>-</v>
      </c>
    </row>
    <row r="34" spans="1:15" ht="24" customHeight="1" thickTop="1" thickBot="1" x14ac:dyDescent="0.25">
      <c r="A34" s="54" t="s">
        <v>6</v>
      </c>
      <c r="B34" s="3">
        <v>32118846</v>
      </c>
      <c r="C34" s="7">
        <f t="shared" si="0"/>
        <v>6463194.6875943253</v>
      </c>
      <c r="D34" s="4">
        <v>31985512</v>
      </c>
      <c r="E34" s="5">
        <f t="shared" si="1"/>
        <v>6436364.2217526911</v>
      </c>
      <c r="F34" s="6">
        <f t="shared" si="2"/>
        <v>4.168574822250774E-3</v>
      </c>
      <c r="J34" s="54" t="s">
        <v>6</v>
      </c>
      <c r="K34" s="7">
        <f t="shared" si="3"/>
        <v>6463194.6875943253</v>
      </c>
      <c r="L34" s="53">
        <f t="shared" si="4"/>
        <v>6970538.2178045921</v>
      </c>
      <c r="M34" s="5">
        <f t="shared" si="5"/>
        <v>6436364.2217526911</v>
      </c>
      <c r="N34" s="8">
        <f t="shared" si="6"/>
        <v>6941601.6320152786</v>
      </c>
      <c r="O34" s="6">
        <f t="shared" si="7"/>
        <v>4.168574822250774E-3</v>
      </c>
    </row>
    <row r="35" spans="1:15" ht="24" customHeight="1" thickTop="1" thickBot="1" x14ac:dyDescent="0.25">
      <c r="A35" s="18" t="s">
        <v>216</v>
      </c>
      <c r="B35" s="3">
        <v>31818845</v>
      </c>
      <c r="C35" s="7">
        <f t="shared" si="0"/>
        <v>6402826.2400643928</v>
      </c>
      <c r="D35" s="9">
        <v>31818845</v>
      </c>
      <c r="E35" s="10">
        <f t="shared" si="1"/>
        <v>6402826.2400643928</v>
      </c>
      <c r="F35" s="11">
        <f t="shared" si="2"/>
        <v>0</v>
      </c>
      <c r="J35" s="18" t="s">
        <v>55</v>
      </c>
      <c r="K35" s="7">
        <f t="shared" si="3"/>
        <v>6402826.2400643928</v>
      </c>
      <c r="L35" s="53">
        <f t="shared" si="4"/>
        <v>6905431.0082902899</v>
      </c>
      <c r="M35" s="10">
        <f t="shared" si="5"/>
        <v>6402826.2400643928</v>
      </c>
      <c r="N35" s="12">
        <f t="shared" si="6"/>
        <v>6905431.0082902899</v>
      </c>
      <c r="O35" s="11">
        <f t="shared" si="7"/>
        <v>0</v>
      </c>
    </row>
    <row r="36" spans="1:15" ht="24" customHeight="1" thickTop="1" thickBot="1" x14ac:dyDescent="0.25">
      <c r="A36" s="18" t="s">
        <v>217</v>
      </c>
      <c r="B36" s="3">
        <v>0</v>
      </c>
      <c r="C36" s="7">
        <f t="shared" si="0"/>
        <v>0</v>
      </c>
      <c r="D36" s="9" t="s">
        <v>125</v>
      </c>
      <c r="E36" s="10" t="s">
        <v>107</v>
      </c>
      <c r="F36" s="11" t="s">
        <v>107</v>
      </c>
      <c r="J36" s="18" t="s">
        <v>56</v>
      </c>
      <c r="K36" s="7">
        <f t="shared" si="3"/>
        <v>0</v>
      </c>
      <c r="L36" s="53">
        <f t="shared" si="4"/>
        <v>0</v>
      </c>
      <c r="M36" s="10" t="str">
        <f t="shared" si="5"/>
        <v>-</v>
      </c>
      <c r="N36" s="12" t="s">
        <v>107</v>
      </c>
      <c r="O36" s="11" t="str">
        <f t="shared" si="7"/>
        <v>-</v>
      </c>
    </row>
    <row r="37" spans="1:15" ht="24" customHeight="1" thickTop="1" thickBot="1" x14ac:dyDescent="0.25">
      <c r="A37" s="18" t="s">
        <v>218</v>
      </c>
      <c r="B37" s="3">
        <v>0</v>
      </c>
      <c r="C37" s="7">
        <f t="shared" si="0"/>
        <v>0</v>
      </c>
      <c r="D37" s="9" t="s">
        <v>125</v>
      </c>
      <c r="E37" s="10" t="s">
        <v>107</v>
      </c>
      <c r="F37" s="11" t="s">
        <v>107</v>
      </c>
      <c r="J37" s="18" t="s">
        <v>57</v>
      </c>
      <c r="K37" s="7">
        <f t="shared" si="3"/>
        <v>0</v>
      </c>
      <c r="L37" s="53">
        <f t="shared" si="4"/>
        <v>0</v>
      </c>
      <c r="M37" s="10" t="str">
        <f t="shared" si="5"/>
        <v>-</v>
      </c>
      <c r="N37" s="12" t="s">
        <v>107</v>
      </c>
      <c r="O37" s="11" t="str">
        <f t="shared" si="7"/>
        <v>-</v>
      </c>
    </row>
    <row r="38" spans="1:15" ht="24" customHeight="1" thickTop="1" thickBot="1" x14ac:dyDescent="0.25">
      <c r="A38" s="17" t="s">
        <v>219</v>
      </c>
      <c r="B38" s="3">
        <v>0</v>
      </c>
      <c r="C38" s="7">
        <f t="shared" si="0"/>
        <v>0</v>
      </c>
      <c r="D38" s="9" t="s">
        <v>125</v>
      </c>
      <c r="E38" s="10" t="s">
        <v>107</v>
      </c>
      <c r="F38" s="11" t="s">
        <v>107</v>
      </c>
      <c r="J38" s="17" t="s">
        <v>97</v>
      </c>
      <c r="K38" s="7">
        <f t="shared" si="3"/>
        <v>0</v>
      </c>
      <c r="L38" s="53">
        <f t="shared" si="4"/>
        <v>0</v>
      </c>
      <c r="M38" s="10" t="str">
        <f t="shared" si="5"/>
        <v>-</v>
      </c>
      <c r="N38" s="12" t="s">
        <v>107</v>
      </c>
      <c r="O38" s="11" t="str">
        <f t="shared" si="7"/>
        <v>-</v>
      </c>
    </row>
    <row r="39" spans="1:15" ht="24" customHeight="1" thickTop="1" thickBot="1" x14ac:dyDescent="0.25">
      <c r="A39" s="17" t="s">
        <v>220</v>
      </c>
      <c r="B39" s="3">
        <v>300001</v>
      </c>
      <c r="C39" s="7">
        <f t="shared" si="0"/>
        <v>60368.447529932586</v>
      </c>
      <c r="D39" s="9">
        <v>166667</v>
      </c>
      <c r="E39" s="10">
        <f t="shared" si="1"/>
        <v>33537.98168829862</v>
      </c>
      <c r="F39" s="11">
        <f t="shared" si="2"/>
        <v>0.80000239999520006</v>
      </c>
      <c r="J39" s="17" t="s">
        <v>98</v>
      </c>
      <c r="K39" s="7">
        <f t="shared" si="3"/>
        <v>60368.447529932586</v>
      </c>
      <c r="L39" s="53">
        <f t="shared" si="4"/>
        <v>65107.209514301838</v>
      </c>
      <c r="M39" s="10">
        <f t="shared" si="5"/>
        <v>33537.98168829862</v>
      </c>
      <c r="N39" s="12">
        <f t="shared" si="6"/>
        <v>36170.623724988065</v>
      </c>
      <c r="O39" s="11">
        <f t="shared" si="7"/>
        <v>0.80000239999520006</v>
      </c>
    </row>
    <row r="40" spans="1:15" ht="24" customHeight="1" thickTop="1" thickBot="1" x14ac:dyDescent="0.25">
      <c r="A40" s="17" t="s">
        <v>221</v>
      </c>
      <c r="B40" s="3">
        <v>734004</v>
      </c>
      <c r="C40" s="7">
        <f t="shared" si="0"/>
        <v>147701.78086326591</v>
      </c>
      <c r="D40" s="9">
        <v>734004</v>
      </c>
      <c r="E40" s="10">
        <f t="shared" si="1"/>
        <v>147701.78086326591</v>
      </c>
      <c r="F40" s="11">
        <f t="shared" si="2"/>
        <v>0</v>
      </c>
      <c r="J40" s="17" t="s">
        <v>58</v>
      </c>
      <c r="K40" s="7">
        <f t="shared" si="3"/>
        <v>147701.78086326591</v>
      </c>
      <c r="L40" s="53">
        <f t="shared" si="4"/>
        <v>159295.97638786407</v>
      </c>
      <c r="M40" s="10">
        <f t="shared" si="5"/>
        <v>147701.78086326591</v>
      </c>
      <c r="N40" s="12">
        <f t="shared" si="6"/>
        <v>159295.97638786407</v>
      </c>
      <c r="O40" s="11">
        <f t="shared" si="7"/>
        <v>0</v>
      </c>
    </row>
    <row r="41" spans="1:15" ht="24" customHeight="1" thickTop="1" thickBot="1" x14ac:dyDescent="0.25">
      <c r="A41" s="17" t="s">
        <v>222</v>
      </c>
      <c r="B41" s="3">
        <v>31696122.999999993</v>
      </c>
      <c r="C41" s="7">
        <f t="shared" si="0"/>
        <v>6378131.2003219621</v>
      </c>
      <c r="D41" s="9">
        <v>31716735</v>
      </c>
      <c r="E41" s="10">
        <f t="shared" si="1"/>
        <v>6382278.9012979176</v>
      </c>
      <c r="F41" s="11">
        <f t="shared" si="2"/>
        <v>-6.4987773804609623E-4</v>
      </c>
      <c r="J41" s="17" t="s">
        <v>59</v>
      </c>
      <c r="K41" s="7">
        <f t="shared" si="3"/>
        <v>6378131.2003219621</v>
      </c>
      <c r="L41" s="53">
        <f t="shared" si="4"/>
        <v>6878797.4738486893</v>
      </c>
      <c r="M41" s="10">
        <f t="shared" si="5"/>
        <v>6382278.9012979176</v>
      </c>
      <c r="N41" s="12">
        <f t="shared" si="6"/>
        <v>6883270.7582794391</v>
      </c>
      <c r="O41" s="11">
        <f t="shared" si="7"/>
        <v>-6.4987773804609623E-4</v>
      </c>
    </row>
    <row r="42" spans="1:15" ht="24" customHeight="1" thickTop="1" thickBot="1" x14ac:dyDescent="0.25">
      <c r="A42" s="17" t="s">
        <v>223</v>
      </c>
      <c r="B42" s="3">
        <v>817313</v>
      </c>
      <c r="C42" s="7">
        <f t="shared" si="0"/>
        <v>164465.84163396721</v>
      </c>
      <c r="D42" s="9">
        <v>826434</v>
      </c>
      <c r="E42" s="10">
        <f t="shared" si="1"/>
        <v>166301.2375490492</v>
      </c>
      <c r="F42" s="11">
        <f t="shared" si="2"/>
        <v>-1.1036574003489692E-2</v>
      </c>
      <c r="J42" s="17" t="s">
        <v>60</v>
      </c>
      <c r="K42" s="7">
        <f t="shared" si="3"/>
        <v>164465.84163396721</v>
      </c>
      <c r="L42" s="53">
        <f t="shared" si="4"/>
        <v>177375.97117930464</v>
      </c>
      <c r="M42" s="10">
        <f t="shared" si="5"/>
        <v>166301.2375490492</v>
      </c>
      <c r="N42" s="12">
        <f t="shared" si="6"/>
        <v>179355.44077433916</v>
      </c>
      <c r="O42" s="11">
        <f t="shared" si="7"/>
        <v>-1.1036574003489692E-2</v>
      </c>
    </row>
    <row r="43" spans="1:15" ht="24" customHeight="1" thickTop="1" thickBot="1" x14ac:dyDescent="0.25">
      <c r="A43" s="17" t="s">
        <v>224</v>
      </c>
      <c r="B43" s="3">
        <v>-65280</v>
      </c>
      <c r="C43" s="7">
        <f t="shared" si="0"/>
        <v>-13136.130395412014</v>
      </c>
      <c r="D43" s="9">
        <v>-265281</v>
      </c>
      <c r="E43" s="10">
        <f t="shared" si="1"/>
        <v>-53381.829157862965</v>
      </c>
      <c r="F43" s="11">
        <f t="shared" si="2"/>
        <v>-0.75392131362592874</v>
      </c>
      <c r="J43" s="17" t="s">
        <v>61</v>
      </c>
      <c r="K43" s="7">
        <f t="shared" si="3"/>
        <v>-13136.130395412014</v>
      </c>
      <c r="L43" s="53">
        <f t="shared" si="4"/>
        <v>-14167.281566040192</v>
      </c>
      <c r="M43" s="10">
        <f t="shared" si="5"/>
        <v>-53381.829157862965</v>
      </c>
      <c r="N43" s="12">
        <f t="shared" si="6"/>
        <v>-57572.160250010849</v>
      </c>
      <c r="O43" s="11">
        <f t="shared" si="7"/>
        <v>-0.75392131362592874</v>
      </c>
    </row>
    <row r="44" spans="1:15" ht="24" customHeight="1" thickTop="1" thickBot="1" x14ac:dyDescent="0.25">
      <c r="A44" s="17" t="s">
        <v>225</v>
      </c>
      <c r="B44" s="3">
        <v>0</v>
      </c>
      <c r="C44" s="7">
        <f t="shared" si="0"/>
        <v>0</v>
      </c>
      <c r="D44" s="9" t="s">
        <v>125</v>
      </c>
      <c r="E44" s="10" t="s">
        <v>107</v>
      </c>
      <c r="F44" s="11" t="s">
        <v>107</v>
      </c>
      <c r="J44" s="17" t="s">
        <v>99</v>
      </c>
      <c r="K44" s="7">
        <f t="shared" si="3"/>
        <v>0</v>
      </c>
      <c r="L44" s="53">
        <f t="shared" si="4"/>
        <v>0</v>
      </c>
      <c r="M44" s="10" t="str">
        <f t="shared" si="5"/>
        <v>-</v>
      </c>
      <c r="N44" s="12" t="s">
        <v>107</v>
      </c>
      <c r="O44" s="11" t="str">
        <f t="shared" si="7"/>
        <v>-</v>
      </c>
    </row>
    <row r="45" spans="1:15" ht="24" customHeight="1" thickTop="1" thickBot="1" x14ac:dyDescent="0.25">
      <c r="A45" s="17" t="s">
        <v>226</v>
      </c>
      <c r="B45" s="3">
        <v>-200001</v>
      </c>
      <c r="C45" s="7">
        <f t="shared" si="0"/>
        <v>-40245.698762450949</v>
      </c>
      <c r="D45" s="9" t="s">
        <v>125</v>
      </c>
      <c r="E45" s="10" t="s">
        <v>107</v>
      </c>
      <c r="F45" s="11" t="s">
        <v>107</v>
      </c>
      <c r="J45" s="17" t="s">
        <v>100</v>
      </c>
      <c r="K45" s="7">
        <f t="shared" si="3"/>
        <v>-40245.698762450949</v>
      </c>
      <c r="L45" s="53">
        <f t="shared" si="4"/>
        <v>-43404.878683970659</v>
      </c>
      <c r="M45" s="10" t="str">
        <f t="shared" si="5"/>
        <v>-</v>
      </c>
      <c r="N45" s="12" t="s">
        <v>107</v>
      </c>
      <c r="O45" s="11" t="str">
        <f t="shared" si="7"/>
        <v>-</v>
      </c>
    </row>
    <row r="46" spans="1:15" ht="24" customHeight="1" thickTop="1" thickBot="1" x14ac:dyDescent="0.25">
      <c r="A46" s="17" t="s">
        <v>227</v>
      </c>
      <c r="B46" s="3">
        <v>68372127.193684831</v>
      </c>
      <c r="C46" s="7">
        <f t="shared" si="0"/>
        <v>13758351.382168192</v>
      </c>
      <c r="D46" s="9">
        <v>46089200</v>
      </c>
      <c r="E46" s="10">
        <f t="shared" si="1"/>
        <v>9274413.924942147</v>
      </c>
      <c r="F46" s="11">
        <f t="shared" si="2"/>
        <v>0.48347394169750901</v>
      </c>
      <c r="J46" s="17" t="s">
        <v>101</v>
      </c>
      <c r="K46" s="7">
        <f t="shared" si="3"/>
        <v>13758351.382168192</v>
      </c>
      <c r="L46" s="53">
        <f t="shared" si="4"/>
        <v>14838345.239308309</v>
      </c>
      <c r="M46" s="10">
        <f t="shared" si="5"/>
        <v>9274413.924942147</v>
      </c>
      <c r="N46" s="12">
        <f t="shared" si="6"/>
        <v>10002430.661052996</v>
      </c>
      <c r="O46" s="11">
        <f t="shared" si="7"/>
        <v>0.48347394169750901</v>
      </c>
    </row>
    <row r="47" spans="1:15" ht="24" customHeight="1" thickTop="1" thickBot="1" x14ac:dyDescent="0.25">
      <c r="A47" s="17" t="s">
        <v>228</v>
      </c>
      <c r="B47" s="3">
        <v>7889460.2921795091</v>
      </c>
      <c r="C47" s="7">
        <f t="shared" si="0"/>
        <v>1587576.2737055053</v>
      </c>
      <c r="D47" s="9">
        <v>22672945</v>
      </c>
      <c r="E47" s="10">
        <f t="shared" si="1"/>
        <v>4562419.7605392896</v>
      </c>
      <c r="F47" s="11">
        <f t="shared" si="2"/>
        <v>-0.65203195737565145</v>
      </c>
      <c r="J47" s="17" t="s">
        <v>102</v>
      </c>
      <c r="K47" s="7">
        <f t="shared" si="3"/>
        <v>1587576.2737055053</v>
      </c>
      <c r="L47" s="53">
        <f t="shared" si="4"/>
        <v>1712196.7733364098</v>
      </c>
      <c r="M47" s="10">
        <f t="shared" si="5"/>
        <v>4562419.7605392896</v>
      </c>
      <c r="N47" s="12">
        <f t="shared" si="6"/>
        <v>4920557.5328790313</v>
      </c>
      <c r="O47" s="11">
        <f t="shared" si="7"/>
        <v>-0.65203195737565145</v>
      </c>
    </row>
    <row r="48" spans="1:15" ht="24" customHeight="1" thickTop="1" thickBot="1" x14ac:dyDescent="0.25">
      <c r="A48" s="18" t="s">
        <v>229</v>
      </c>
      <c r="B48" s="3">
        <v>0</v>
      </c>
      <c r="C48" s="7">
        <f t="shared" si="0"/>
        <v>0</v>
      </c>
      <c r="D48" s="9">
        <v>-419751</v>
      </c>
      <c r="E48" s="10">
        <f t="shared" si="1"/>
        <v>-84465.439178991845</v>
      </c>
      <c r="F48" s="13" t="s">
        <v>107</v>
      </c>
      <c r="J48" s="18" t="s">
        <v>62</v>
      </c>
      <c r="K48" s="7">
        <f t="shared" si="3"/>
        <v>0</v>
      </c>
      <c r="L48" s="53">
        <f t="shared" si="4"/>
        <v>0</v>
      </c>
      <c r="M48" s="10">
        <f t="shared" si="5"/>
        <v>-84465.439178991845</v>
      </c>
      <c r="N48" s="12">
        <f t="shared" si="6"/>
        <v>-91095.750683623424</v>
      </c>
      <c r="O48" s="11" t="str">
        <f t="shared" si="7"/>
        <v>-</v>
      </c>
    </row>
    <row r="49" spans="1:15" ht="24" customHeight="1" thickTop="1" thickBot="1" x14ac:dyDescent="0.25">
      <c r="A49" s="18" t="s">
        <v>230</v>
      </c>
      <c r="B49" s="3">
        <v>0</v>
      </c>
      <c r="C49" s="7">
        <f t="shared" si="0"/>
        <v>0</v>
      </c>
      <c r="D49" s="9" t="s">
        <v>125</v>
      </c>
      <c r="E49" s="10" t="s">
        <v>107</v>
      </c>
      <c r="F49" s="11" t="s">
        <v>107</v>
      </c>
      <c r="J49" s="18" t="s">
        <v>63</v>
      </c>
      <c r="K49" s="7">
        <f t="shared" si="3"/>
        <v>0</v>
      </c>
      <c r="L49" s="53">
        <f t="shared" si="4"/>
        <v>0</v>
      </c>
      <c r="M49" s="10" t="str">
        <f t="shared" si="5"/>
        <v>-</v>
      </c>
      <c r="N49" s="12" t="s">
        <v>107</v>
      </c>
      <c r="O49" s="11" t="str">
        <f t="shared" si="7"/>
        <v>-</v>
      </c>
    </row>
    <row r="50" spans="1:15" ht="24" customHeight="1" thickTop="1" thickBot="1" x14ac:dyDescent="0.25">
      <c r="A50" s="54" t="s">
        <v>231</v>
      </c>
      <c r="B50" s="3">
        <v>141362592.48586431</v>
      </c>
      <c r="C50" s="7">
        <f t="shared" si="0"/>
        <v>28446039.337129351</v>
      </c>
      <c r="D50" s="4">
        <v>133339798</v>
      </c>
      <c r="E50" s="5">
        <f t="shared" si="1"/>
        <v>26831632.558607504</v>
      </c>
      <c r="F50" s="6">
        <f t="shared" si="2"/>
        <v>6.0168041396495224E-2</v>
      </c>
      <c r="J50" s="54" t="s">
        <v>64</v>
      </c>
      <c r="K50" s="7">
        <f t="shared" si="3"/>
        <v>28446039.337129351</v>
      </c>
      <c r="L50" s="53">
        <f t="shared" si="4"/>
        <v>30678977.491615154</v>
      </c>
      <c r="M50" s="5">
        <f t="shared" si="5"/>
        <v>26831632.558607504</v>
      </c>
      <c r="N50" s="8">
        <f t="shared" si="6"/>
        <v>28937844.090455316</v>
      </c>
      <c r="O50" s="6">
        <f t="shared" si="7"/>
        <v>6.0168041396495224E-2</v>
      </c>
    </row>
    <row r="51" spans="1:15" ht="12.75" thickTop="1" x14ac:dyDescent="0.2"/>
  </sheetData>
  <mergeCells count="8">
    <mergeCell ref="A1:B1"/>
    <mergeCell ref="A3:F3"/>
    <mergeCell ref="J3:O3"/>
    <mergeCell ref="B5:C5"/>
    <mergeCell ref="D5:E5"/>
    <mergeCell ref="K5:L5"/>
    <mergeCell ref="M5:N5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89919-BC18-45D1-B4EA-6CF641767100}">
  <sheetPr>
    <tabColor rgb="FF16783C"/>
  </sheetPr>
  <dimension ref="A1:AB104"/>
  <sheetViews>
    <sheetView zoomScale="70" zoomScaleNormal="70" workbookViewId="0">
      <selection activeCell="A10" sqref="A10"/>
    </sheetView>
  </sheetViews>
  <sheetFormatPr defaultColWidth="8.85546875" defaultRowHeight="12" x14ac:dyDescent="0.25"/>
  <cols>
    <col min="1" max="1" width="88.42578125" style="50" customWidth="1"/>
    <col min="2" max="5" width="18.85546875" style="20" customWidth="1"/>
    <col min="6" max="6" width="9" style="20" bestFit="1" customWidth="1"/>
    <col min="7" max="9" width="8.85546875" style="20"/>
    <col min="10" max="10" width="89.7109375" style="50" hidden="1" customWidth="1"/>
    <col min="11" max="14" width="18.85546875" style="20" hidden="1" customWidth="1"/>
    <col min="15" max="15" width="10" style="20" hidden="1" customWidth="1"/>
    <col min="16" max="18" width="8.85546875" style="20"/>
    <col min="19" max="19" width="49.140625" style="20" customWidth="1"/>
    <col min="20" max="23" width="18.7109375" style="20" customWidth="1"/>
    <col min="24" max="24" width="10" style="20" customWidth="1"/>
    <col min="25" max="27" width="8.85546875" style="20"/>
    <col min="28" max="28" width="49.140625" style="20" customWidth="1"/>
    <col min="29" max="32" width="18.7109375" style="20" customWidth="1"/>
    <col min="33" max="33" width="10" style="20" customWidth="1"/>
    <col min="34" max="16384" width="8.85546875" style="20"/>
  </cols>
  <sheetData>
    <row r="1" spans="1:24" x14ac:dyDescent="0.25">
      <c r="A1" s="73" t="s">
        <v>65</v>
      </c>
      <c r="B1" s="74"/>
      <c r="C1" s="78" t="s">
        <v>109</v>
      </c>
      <c r="D1" s="79"/>
      <c r="E1" s="56" t="s">
        <v>3</v>
      </c>
      <c r="F1" s="57">
        <v>4.9695</v>
      </c>
      <c r="G1" s="58" t="s">
        <v>4</v>
      </c>
      <c r="H1" s="59">
        <v>4.6078000000000001</v>
      </c>
      <c r="I1" s="50"/>
    </row>
    <row r="3" spans="1:24" s="68" customFormat="1" ht="21.75" customHeight="1" x14ac:dyDescent="0.25">
      <c r="A3" s="72" t="s">
        <v>91</v>
      </c>
      <c r="B3" s="72"/>
      <c r="C3" s="72"/>
      <c r="D3" s="72"/>
      <c r="E3" s="72"/>
      <c r="F3" s="72"/>
      <c r="G3" s="66"/>
      <c r="H3" s="66"/>
      <c r="I3" s="67"/>
      <c r="J3" s="72" t="s">
        <v>105</v>
      </c>
      <c r="K3" s="72"/>
      <c r="L3" s="72"/>
      <c r="M3" s="72"/>
      <c r="N3" s="72"/>
      <c r="O3" s="72"/>
      <c r="S3" s="72"/>
      <c r="T3" s="72"/>
      <c r="U3" s="72"/>
      <c r="V3" s="72"/>
      <c r="W3" s="72"/>
      <c r="X3" s="72"/>
    </row>
    <row r="4" spans="1:24" s="1" customFormat="1" ht="21.75" customHeight="1" thickBot="1" x14ac:dyDescent="0.3">
      <c r="A4" s="51"/>
      <c r="B4" s="51"/>
      <c r="C4" s="51"/>
      <c r="D4" s="51"/>
      <c r="E4" s="51"/>
      <c r="F4" s="51"/>
      <c r="G4" s="52"/>
      <c r="H4" s="52"/>
      <c r="I4" s="51"/>
      <c r="J4" s="51"/>
      <c r="K4" s="51"/>
      <c r="L4" s="51"/>
      <c r="M4" s="51"/>
      <c r="N4" s="51"/>
      <c r="O4" s="51"/>
    </row>
    <row r="5" spans="1:24" s="23" customFormat="1" ht="22.9" customHeight="1" thickTop="1" thickBot="1" x14ac:dyDescent="0.3">
      <c r="A5" s="19" t="s">
        <v>126</v>
      </c>
      <c r="B5" s="75" t="s">
        <v>110</v>
      </c>
      <c r="C5" s="76"/>
      <c r="D5" s="75" t="s">
        <v>111</v>
      </c>
      <c r="E5" s="76"/>
      <c r="F5" s="64" t="s">
        <v>0</v>
      </c>
      <c r="J5" s="19" t="s">
        <v>8</v>
      </c>
      <c r="K5" s="77" t="s">
        <v>5</v>
      </c>
      <c r="L5" s="76"/>
      <c r="M5" s="77" t="s">
        <v>7</v>
      </c>
      <c r="N5" s="76"/>
      <c r="O5" s="64" t="s">
        <v>0</v>
      </c>
    </row>
    <row r="6" spans="1:24" ht="22.9" customHeight="1" thickTop="1" thickBot="1" x14ac:dyDescent="0.3">
      <c r="A6" s="24" t="s">
        <v>127</v>
      </c>
      <c r="B6" s="27">
        <v>40284321</v>
      </c>
      <c r="C6" s="32">
        <f>B6/$F$1</f>
        <v>8106312.7075158469</v>
      </c>
      <c r="D6" s="33">
        <v>44280073.399999999</v>
      </c>
      <c r="E6" s="34">
        <f>D6/$F$1</f>
        <v>8910367.9243384637</v>
      </c>
      <c r="F6" s="35">
        <f>(B6-D6)/D6</f>
        <v>-9.023816116799839E-2</v>
      </c>
      <c r="J6" s="24" t="s">
        <v>9</v>
      </c>
      <c r="K6" s="30">
        <f>C6</f>
        <v>8106312.7075158469</v>
      </c>
      <c r="L6" s="45">
        <f>B6/$H$1</f>
        <v>8742636.6161725763</v>
      </c>
      <c r="M6" s="34">
        <f>E6</f>
        <v>8910367.9243384637</v>
      </c>
      <c r="N6" s="46">
        <f>D6/$H$1</f>
        <v>9609808.0211814735</v>
      </c>
      <c r="O6" s="35">
        <f>F6</f>
        <v>-9.023816116799839E-2</v>
      </c>
    </row>
    <row r="7" spans="1:24" ht="22.9" customHeight="1" thickTop="1" thickBot="1" x14ac:dyDescent="0.3">
      <c r="A7" s="25" t="s">
        <v>128</v>
      </c>
      <c r="B7" s="27">
        <v>40196480</v>
      </c>
      <c r="C7" s="32">
        <f t="shared" ref="C7:C70" si="0">B7/$F$1</f>
        <v>8088636.683771003</v>
      </c>
      <c r="D7" s="28">
        <v>44285796.170000002</v>
      </c>
      <c r="E7" s="31">
        <f t="shared" ref="E7:E70" si="1">D7/$F$1</f>
        <v>8911519.5029681064</v>
      </c>
      <c r="F7" s="36">
        <f t="shared" ref="F7:F70" si="2">(B7-D7)/D7</f>
        <v>-9.2339226651866738E-2</v>
      </c>
      <c r="J7" s="25" t="s">
        <v>10</v>
      </c>
      <c r="K7" s="30">
        <f t="shared" ref="K7:K41" si="3">C7</f>
        <v>8088636.683771003</v>
      </c>
      <c r="L7" s="45">
        <f t="shared" ref="L7:L70" si="4">B7/$H$1</f>
        <v>8723573.0717479046</v>
      </c>
      <c r="M7" s="31">
        <f t="shared" ref="M7:M37" si="5">E7</f>
        <v>8911519.5029681064</v>
      </c>
      <c r="N7" s="47">
        <f t="shared" ref="N7:N70" si="6">D7/$H$1</f>
        <v>9611049.9956595339</v>
      </c>
      <c r="O7" s="36">
        <f t="shared" ref="O7:O40" si="7">F7</f>
        <v>-9.2339226651866738E-2</v>
      </c>
    </row>
    <row r="8" spans="1:24" ht="22.9" customHeight="1" thickTop="1" thickBot="1" x14ac:dyDescent="0.3">
      <c r="A8" s="26" t="s">
        <v>129</v>
      </c>
      <c r="B8" s="27">
        <v>87841</v>
      </c>
      <c r="C8" s="32">
        <f t="shared" si="0"/>
        <v>17676.023744843547</v>
      </c>
      <c r="D8" s="28">
        <v>100963.22999999998</v>
      </c>
      <c r="E8" s="31">
        <f t="shared" si="1"/>
        <v>20316.577120434649</v>
      </c>
      <c r="F8" s="36">
        <f t="shared" si="2"/>
        <v>-0.12997038624853804</v>
      </c>
      <c r="J8" s="26" t="s">
        <v>11</v>
      </c>
      <c r="K8" s="30">
        <f t="shared" si="3"/>
        <v>17676.023744843547</v>
      </c>
      <c r="L8" s="45">
        <f t="shared" si="4"/>
        <v>19063.54442467121</v>
      </c>
      <c r="M8" s="31">
        <f t="shared" si="5"/>
        <v>20316.577120434649</v>
      </c>
      <c r="N8" s="47">
        <f t="shared" si="6"/>
        <v>21911.374191588173</v>
      </c>
      <c r="O8" s="36">
        <f t="shared" si="7"/>
        <v>-0.12997038624853804</v>
      </c>
    </row>
    <row r="9" spans="1:24" ht="22.9" customHeight="1" thickTop="1" thickBot="1" x14ac:dyDescent="0.3">
      <c r="A9" s="21" t="s">
        <v>130</v>
      </c>
      <c r="B9" s="27" t="s">
        <v>124</v>
      </c>
      <c r="C9" s="32">
        <v>0</v>
      </c>
      <c r="D9" s="28">
        <v>-106686</v>
      </c>
      <c r="E9" s="31">
        <f t="shared" si="1"/>
        <v>-21468.155750075461</v>
      </c>
      <c r="F9" s="37" t="s">
        <v>107</v>
      </c>
      <c r="J9" s="21" t="s">
        <v>12</v>
      </c>
      <c r="K9" s="30">
        <f t="shared" si="3"/>
        <v>0</v>
      </c>
      <c r="L9" s="45" t="s">
        <v>107</v>
      </c>
      <c r="M9" s="31">
        <f t="shared" si="5"/>
        <v>-21468.155750075461</v>
      </c>
      <c r="N9" s="47">
        <f t="shared" si="6"/>
        <v>-23153.348669647119</v>
      </c>
      <c r="O9" s="37" t="str">
        <f t="shared" si="7"/>
        <v>-</v>
      </c>
    </row>
    <row r="10" spans="1:24" ht="22.9" customHeight="1" thickTop="1" thickBot="1" x14ac:dyDescent="0.3">
      <c r="A10" s="21" t="s">
        <v>131</v>
      </c>
      <c r="B10" s="27" t="s">
        <v>124</v>
      </c>
      <c r="C10" s="32">
        <v>0</v>
      </c>
      <c r="D10" s="28">
        <v>0</v>
      </c>
      <c r="E10" s="31">
        <f t="shared" si="1"/>
        <v>0</v>
      </c>
      <c r="F10" s="29" t="s">
        <v>107</v>
      </c>
      <c r="J10" s="21" t="s">
        <v>66</v>
      </c>
      <c r="K10" s="30">
        <f t="shared" si="3"/>
        <v>0</v>
      </c>
      <c r="L10" s="45" t="s">
        <v>107</v>
      </c>
      <c r="M10" s="31">
        <f t="shared" si="5"/>
        <v>0</v>
      </c>
      <c r="N10" s="47">
        <f t="shared" si="6"/>
        <v>0</v>
      </c>
      <c r="O10" s="29" t="str">
        <f t="shared" si="7"/>
        <v>-</v>
      </c>
    </row>
    <row r="11" spans="1:24" ht="22.9" customHeight="1" thickTop="1" thickBot="1" x14ac:dyDescent="0.3">
      <c r="A11" s="21" t="s">
        <v>1</v>
      </c>
      <c r="B11" s="27">
        <v>10163074</v>
      </c>
      <c r="C11" s="32">
        <f t="shared" si="0"/>
        <v>2045089.8480732469</v>
      </c>
      <c r="D11" s="28">
        <v>9167447.8900000006</v>
      </c>
      <c r="E11" s="31">
        <f t="shared" si="1"/>
        <v>1844742.5072944965</v>
      </c>
      <c r="F11" s="36">
        <f t="shared" si="2"/>
        <v>0.10860450170499952</v>
      </c>
      <c r="J11" s="21" t="s">
        <v>1</v>
      </c>
      <c r="K11" s="30">
        <f t="shared" si="3"/>
        <v>2045089.8480732469</v>
      </c>
      <c r="L11" s="45">
        <f t="shared" si="4"/>
        <v>2205623.9420113722</v>
      </c>
      <c r="M11" s="31">
        <f t="shared" si="5"/>
        <v>1844742.5072944965</v>
      </c>
      <c r="N11" s="47">
        <f t="shared" si="6"/>
        <v>1989549.869786015</v>
      </c>
      <c r="O11" s="36">
        <f t="shared" si="7"/>
        <v>0.10860450170499952</v>
      </c>
    </row>
    <row r="12" spans="1:24" ht="22.9" customHeight="1" thickTop="1" thickBot="1" x14ac:dyDescent="0.3">
      <c r="A12" s="21" t="s">
        <v>2</v>
      </c>
      <c r="B12" s="27" t="s">
        <v>124</v>
      </c>
      <c r="C12" s="32">
        <v>0</v>
      </c>
      <c r="D12" s="28">
        <v>0</v>
      </c>
      <c r="E12" s="31">
        <f t="shared" si="1"/>
        <v>0</v>
      </c>
      <c r="F12" s="29" t="s">
        <v>107</v>
      </c>
      <c r="J12" s="21" t="s">
        <v>2</v>
      </c>
      <c r="K12" s="30">
        <f t="shared" si="3"/>
        <v>0</v>
      </c>
      <c r="L12" s="45" t="s">
        <v>107</v>
      </c>
      <c r="M12" s="31">
        <f t="shared" si="5"/>
        <v>0</v>
      </c>
      <c r="N12" s="47">
        <f t="shared" si="6"/>
        <v>0</v>
      </c>
      <c r="O12" s="29" t="str">
        <f t="shared" si="7"/>
        <v>-</v>
      </c>
    </row>
    <row r="13" spans="1:24" ht="22.9" customHeight="1" thickTop="1" thickBot="1" x14ac:dyDescent="0.3">
      <c r="A13" s="17" t="s">
        <v>132</v>
      </c>
      <c r="B13" s="27">
        <v>3734020</v>
      </c>
      <c r="C13" s="32">
        <f t="shared" si="0"/>
        <v>751387.46352751786</v>
      </c>
      <c r="D13" s="28">
        <v>1458174</v>
      </c>
      <c r="E13" s="31">
        <f t="shared" si="1"/>
        <v>293424.69061273767</v>
      </c>
      <c r="F13" s="36">
        <f t="shared" si="2"/>
        <v>1.5607506374410736</v>
      </c>
      <c r="J13" s="17" t="s">
        <v>67</v>
      </c>
      <c r="K13" s="30">
        <f t="shared" si="3"/>
        <v>751387.46352751786</v>
      </c>
      <c r="L13" s="45">
        <f t="shared" si="4"/>
        <v>810369.37367073225</v>
      </c>
      <c r="M13" s="31">
        <f t="shared" si="5"/>
        <v>293424.69061273767</v>
      </c>
      <c r="N13" s="47">
        <f t="shared" si="6"/>
        <v>316457.74556187337</v>
      </c>
      <c r="O13" s="36">
        <f t="shared" si="7"/>
        <v>1.5607506374410736</v>
      </c>
    </row>
    <row r="14" spans="1:24" ht="22.9" customHeight="1" thickTop="1" thickBot="1" x14ac:dyDescent="0.3">
      <c r="A14" s="21" t="s">
        <v>133</v>
      </c>
      <c r="B14" s="27" t="s">
        <v>124</v>
      </c>
      <c r="C14" s="32">
        <v>0</v>
      </c>
      <c r="D14" s="28">
        <v>0</v>
      </c>
      <c r="E14" s="31">
        <f t="shared" si="1"/>
        <v>0</v>
      </c>
      <c r="F14" s="29" t="s">
        <v>107</v>
      </c>
      <c r="J14" s="21" t="s">
        <v>68</v>
      </c>
      <c r="K14" s="30">
        <f t="shared" si="3"/>
        <v>0</v>
      </c>
      <c r="L14" s="45" t="s">
        <v>107</v>
      </c>
      <c r="M14" s="31">
        <f t="shared" si="5"/>
        <v>0</v>
      </c>
      <c r="N14" s="47">
        <f t="shared" si="6"/>
        <v>0</v>
      </c>
      <c r="O14" s="29" t="str">
        <f t="shared" si="7"/>
        <v>-</v>
      </c>
    </row>
    <row r="15" spans="1:24" ht="22.9" customHeight="1" thickTop="1" thickBot="1" x14ac:dyDescent="0.3">
      <c r="A15" s="21" t="s">
        <v>134</v>
      </c>
      <c r="B15" s="27" t="s">
        <v>124</v>
      </c>
      <c r="C15" s="32">
        <v>0</v>
      </c>
      <c r="D15" s="28">
        <v>0</v>
      </c>
      <c r="E15" s="31">
        <f t="shared" si="1"/>
        <v>0</v>
      </c>
      <c r="F15" s="29" t="s">
        <v>107</v>
      </c>
      <c r="J15" s="21" t="s">
        <v>69</v>
      </c>
      <c r="K15" s="30">
        <f t="shared" si="3"/>
        <v>0</v>
      </c>
      <c r="L15" s="45" t="s">
        <v>107</v>
      </c>
      <c r="M15" s="31">
        <f t="shared" si="5"/>
        <v>0</v>
      </c>
      <c r="N15" s="47">
        <f t="shared" si="6"/>
        <v>0</v>
      </c>
      <c r="O15" s="29" t="str">
        <f t="shared" si="7"/>
        <v>-</v>
      </c>
    </row>
    <row r="16" spans="1:24" ht="22.9" customHeight="1" thickTop="1" thickBot="1" x14ac:dyDescent="0.3">
      <c r="A16" s="21" t="s">
        <v>135</v>
      </c>
      <c r="B16" s="27">
        <v>5835404</v>
      </c>
      <c r="C16" s="32">
        <f t="shared" si="0"/>
        <v>1174243.6864875741</v>
      </c>
      <c r="D16" s="28">
        <v>5133432</v>
      </c>
      <c r="E16" s="31">
        <f t="shared" si="1"/>
        <v>1032987.624509508</v>
      </c>
      <c r="F16" s="36">
        <f t="shared" si="2"/>
        <v>0.13674516385918817</v>
      </c>
      <c r="J16" s="21" t="s">
        <v>70</v>
      </c>
      <c r="K16" s="30">
        <f t="shared" si="3"/>
        <v>1174243.6864875741</v>
      </c>
      <c r="L16" s="45">
        <f t="shared" si="4"/>
        <v>1266418.6813663787</v>
      </c>
      <c r="M16" s="31">
        <f t="shared" si="5"/>
        <v>1032987.624509508</v>
      </c>
      <c r="N16" s="47">
        <f t="shared" si="6"/>
        <v>1114074.3955900862</v>
      </c>
      <c r="O16" s="36">
        <f t="shared" si="7"/>
        <v>0.13674516385918817</v>
      </c>
    </row>
    <row r="17" spans="1:15" ht="22.9" customHeight="1" thickTop="1" thickBot="1" x14ac:dyDescent="0.3">
      <c r="A17" s="21" t="s">
        <v>136</v>
      </c>
      <c r="B17" s="27">
        <v>135622</v>
      </c>
      <c r="C17" s="32">
        <f t="shared" si="0"/>
        <v>27290.874333433945</v>
      </c>
      <c r="D17" s="28">
        <v>367543.07162309438</v>
      </c>
      <c r="E17" s="31">
        <f t="shared" si="1"/>
        <v>73959.768915000372</v>
      </c>
      <c r="F17" s="36">
        <f t="shared" si="2"/>
        <v>-0.63100379119898975</v>
      </c>
      <c r="J17" s="21" t="s">
        <v>13</v>
      </c>
      <c r="K17" s="30">
        <f t="shared" si="3"/>
        <v>27290.874333433945</v>
      </c>
      <c r="L17" s="45">
        <f t="shared" si="4"/>
        <v>29433.135118711751</v>
      </c>
      <c r="M17" s="31">
        <f t="shared" si="5"/>
        <v>73959.768915000372</v>
      </c>
      <c r="N17" s="47">
        <f t="shared" si="6"/>
        <v>79765.413347605005</v>
      </c>
      <c r="O17" s="36">
        <f t="shared" si="7"/>
        <v>-0.63100379119898975</v>
      </c>
    </row>
    <row r="18" spans="1:15" ht="22.9" customHeight="1" thickTop="1" thickBot="1" x14ac:dyDescent="0.3">
      <c r="A18" s="21" t="s">
        <v>137</v>
      </c>
      <c r="B18" s="27">
        <v>66012</v>
      </c>
      <c r="C18" s="32">
        <f t="shared" si="0"/>
        <v>13283.428916389979</v>
      </c>
      <c r="D18" s="28">
        <v>132023</v>
      </c>
      <c r="E18" s="31">
        <f t="shared" si="1"/>
        <v>26566.656605292283</v>
      </c>
      <c r="F18" s="36">
        <f t="shared" si="2"/>
        <v>-0.49999621278110634</v>
      </c>
      <c r="J18" s="21" t="s">
        <v>71</v>
      </c>
      <c r="K18" s="30">
        <f t="shared" si="3"/>
        <v>13283.428916389979</v>
      </c>
      <c r="L18" s="45">
        <f t="shared" si="4"/>
        <v>14326.142627718216</v>
      </c>
      <c r="M18" s="31">
        <f t="shared" si="5"/>
        <v>26566.656605292283</v>
      </c>
      <c r="N18" s="47">
        <f t="shared" si="6"/>
        <v>28652.068232128131</v>
      </c>
      <c r="O18" s="36">
        <f t="shared" si="7"/>
        <v>-0.49999621278110634</v>
      </c>
    </row>
    <row r="19" spans="1:15" ht="22.9" customHeight="1" thickTop="1" thickBot="1" x14ac:dyDescent="0.3">
      <c r="A19" s="21" t="s">
        <v>138</v>
      </c>
      <c r="B19" s="27" t="s">
        <v>124</v>
      </c>
      <c r="C19" s="32">
        <v>0</v>
      </c>
      <c r="D19" s="28">
        <v>0</v>
      </c>
      <c r="E19" s="31">
        <f t="shared" si="1"/>
        <v>0</v>
      </c>
      <c r="F19" s="29" t="s">
        <v>107</v>
      </c>
      <c r="J19" s="21" t="s">
        <v>72</v>
      </c>
      <c r="K19" s="30">
        <f t="shared" si="3"/>
        <v>0</v>
      </c>
      <c r="L19" s="45" t="s">
        <v>107</v>
      </c>
      <c r="M19" s="31">
        <f t="shared" si="5"/>
        <v>0</v>
      </c>
      <c r="N19" s="47">
        <f t="shared" si="6"/>
        <v>0</v>
      </c>
      <c r="O19" s="29" t="str">
        <f t="shared" si="7"/>
        <v>-</v>
      </c>
    </row>
    <row r="20" spans="1:15" ht="22.9" customHeight="1" thickTop="1" thickBot="1" x14ac:dyDescent="0.3">
      <c r="A20" s="22" t="s">
        <v>139</v>
      </c>
      <c r="B20" s="38">
        <v>60152441</v>
      </c>
      <c r="C20" s="32">
        <f t="shared" si="0"/>
        <v>12104324.57993762</v>
      </c>
      <c r="D20" s="39">
        <v>60406670.361623093</v>
      </c>
      <c r="E20" s="40">
        <f t="shared" si="1"/>
        <v>12155482.515670206</v>
      </c>
      <c r="F20" s="41">
        <f t="shared" si="2"/>
        <v>-4.2086306048844521E-3</v>
      </c>
      <c r="J20" s="22" t="s">
        <v>14</v>
      </c>
      <c r="K20" s="30">
        <f t="shared" si="3"/>
        <v>12104324.57993762</v>
      </c>
      <c r="L20" s="45">
        <f t="shared" si="4"/>
        <v>13054481.748339772</v>
      </c>
      <c r="M20" s="40">
        <f t="shared" si="5"/>
        <v>12155482.515670206</v>
      </c>
      <c r="N20" s="48">
        <f t="shared" si="6"/>
        <v>13109655.445467055</v>
      </c>
      <c r="O20" s="41">
        <f t="shared" si="7"/>
        <v>-4.2086306048844521E-3</v>
      </c>
    </row>
    <row r="21" spans="1:15" ht="22.9" customHeight="1" thickTop="1" thickBot="1" x14ac:dyDescent="0.3">
      <c r="A21" s="21" t="s">
        <v>140</v>
      </c>
      <c r="B21" s="27">
        <v>28300773.228557024</v>
      </c>
      <c r="C21" s="32">
        <f t="shared" si="0"/>
        <v>5694893.4960372318</v>
      </c>
      <c r="D21" s="28">
        <v>28854924.800000001</v>
      </c>
      <c r="E21" s="31">
        <f t="shared" si="1"/>
        <v>5806404.0245497534</v>
      </c>
      <c r="F21" s="36">
        <f t="shared" si="2"/>
        <v>-1.920474841934007E-2</v>
      </c>
      <c r="J21" s="21" t="s">
        <v>73</v>
      </c>
      <c r="K21" s="30">
        <f t="shared" si="3"/>
        <v>5694893.4960372318</v>
      </c>
      <c r="L21" s="45">
        <f t="shared" si="4"/>
        <v>6141927.433603243</v>
      </c>
      <c r="M21" s="31">
        <f t="shared" si="5"/>
        <v>5806404.0245497534</v>
      </c>
      <c r="N21" s="47">
        <f t="shared" si="6"/>
        <v>6262191.2409392772</v>
      </c>
      <c r="O21" s="36">
        <f t="shared" si="7"/>
        <v>-1.920474841934007E-2</v>
      </c>
    </row>
    <row r="22" spans="1:15" ht="22.9" customHeight="1" thickTop="1" thickBot="1" x14ac:dyDescent="0.3">
      <c r="A22" s="21" t="s">
        <v>141</v>
      </c>
      <c r="B22" s="27">
        <v>526247</v>
      </c>
      <c r="C22" s="32">
        <f t="shared" si="0"/>
        <v>105895.36170640909</v>
      </c>
      <c r="D22" s="28">
        <v>449896.32</v>
      </c>
      <c r="E22" s="31">
        <f t="shared" si="1"/>
        <v>90531.506187745254</v>
      </c>
      <c r="F22" s="36">
        <f t="shared" si="2"/>
        <v>0.16970727833470609</v>
      </c>
      <c r="J22" s="21" t="s">
        <v>15</v>
      </c>
      <c r="K22" s="30">
        <f t="shared" si="3"/>
        <v>105895.36170640909</v>
      </c>
      <c r="L22" s="45">
        <f t="shared" si="4"/>
        <v>114207.86492469291</v>
      </c>
      <c r="M22" s="31">
        <f t="shared" si="5"/>
        <v>90531.506187745254</v>
      </c>
      <c r="N22" s="47">
        <f t="shared" si="6"/>
        <v>97637.987759885407</v>
      </c>
      <c r="O22" s="36">
        <f t="shared" si="7"/>
        <v>0.16970727833470609</v>
      </c>
    </row>
    <row r="23" spans="1:15" ht="22.9" customHeight="1" thickTop="1" thickBot="1" x14ac:dyDescent="0.3">
      <c r="A23" s="21" t="s">
        <v>142</v>
      </c>
      <c r="B23" s="27">
        <v>622867</v>
      </c>
      <c r="C23" s="32">
        <f t="shared" si="0"/>
        <v>125337.96156554985</v>
      </c>
      <c r="D23" s="28">
        <v>880403</v>
      </c>
      <c r="E23" s="31">
        <f t="shared" si="1"/>
        <v>177161.28383137137</v>
      </c>
      <c r="F23" s="36">
        <f t="shared" si="2"/>
        <v>-0.29252058432331557</v>
      </c>
      <c r="J23" s="21" t="s">
        <v>16</v>
      </c>
      <c r="K23" s="30">
        <f t="shared" si="3"/>
        <v>125337.96156554985</v>
      </c>
      <c r="L23" s="45">
        <f t="shared" si="4"/>
        <v>135176.65697295888</v>
      </c>
      <c r="M23" s="31">
        <f t="shared" si="5"/>
        <v>177161.28383137137</v>
      </c>
      <c r="N23" s="47">
        <f t="shared" si="6"/>
        <v>191067.97170016059</v>
      </c>
      <c r="O23" s="36">
        <f t="shared" si="7"/>
        <v>-0.29252058432331557</v>
      </c>
    </row>
    <row r="24" spans="1:15" ht="22.9" customHeight="1" thickTop="1" thickBot="1" x14ac:dyDescent="0.3">
      <c r="A24" s="21" t="s">
        <v>143</v>
      </c>
      <c r="B24" s="27">
        <v>119062.12431754312</v>
      </c>
      <c r="C24" s="32">
        <f t="shared" si="0"/>
        <v>23958.572153645862</v>
      </c>
      <c r="D24" s="28">
        <v>120592.71322527574</v>
      </c>
      <c r="E24" s="31">
        <f t="shared" si="1"/>
        <v>24266.56871421184</v>
      </c>
      <c r="F24" s="36">
        <f t="shared" si="2"/>
        <v>-1.269221718955257E-2</v>
      </c>
      <c r="J24" s="21" t="s">
        <v>17</v>
      </c>
      <c r="K24" s="30">
        <f t="shared" si="3"/>
        <v>23958.572153645862</v>
      </c>
      <c r="L24" s="45">
        <f t="shared" si="4"/>
        <v>25839.256113013394</v>
      </c>
      <c r="M24" s="31">
        <f t="shared" si="5"/>
        <v>24266.56871421184</v>
      </c>
      <c r="N24" s="47">
        <f t="shared" si="6"/>
        <v>26171.429581421882</v>
      </c>
      <c r="O24" s="36">
        <f t="shared" si="7"/>
        <v>-1.269221718955257E-2</v>
      </c>
    </row>
    <row r="25" spans="1:15" ht="22.9" customHeight="1" thickTop="1" thickBot="1" x14ac:dyDescent="0.3">
      <c r="A25" s="21" t="s">
        <v>144</v>
      </c>
      <c r="B25" s="27">
        <v>-2088</v>
      </c>
      <c r="C25" s="32">
        <f t="shared" si="0"/>
        <v>-420.16299426501661</v>
      </c>
      <c r="D25" s="28">
        <v>-24396.700000000012</v>
      </c>
      <c r="E25" s="31">
        <f t="shared" si="1"/>
        <v>-4909.2866485561954</v>
      </c>
      <c r="F25" s="36">
        <f t="shared" si="2"/>
        <v>-0.91441465444096948</v>
      </c>
      <c r="J25" s="21" t="s">
        <v>18</v>
      </c>
      <c r="K25" s="30">
        <f t="shared" si="3"/>
        <v>-420.16299426501661</v>
      </c>
      <c r="L25" s="45">
        <f t="shared" si="4"/>
        <v>-453.14466773731499</v>
      </c>
      <c r="M25" s="31">
        <f t="shared" si="5"/>
        <v>-4909.2866485561954</v>
      </c>
      <c r="N25" s="47">
        <f t="shared" si="6"/>
        <v>-5294.6525456834088</v>
      </c>
      <c r="O25" s="36">
        <f t="shared" si="7"/>
        <v>-0.91441465444096948</v>
      </c>
    </row>
    <row r="26" spans="1:15" ht="22.9" customHeight="1" thickTop="1" thickBot="1" x14ac:dyDescent="0.3">
      <c r="A26" s="14" t="s">
        <v>145</v>
      </c>
      <c r="B26" s="27">
        <v>6255245</v>
      </c>
      <c r="C26" s="32">
        <f t="shared" si="0"/>
        <v>1258727.2361404567</v>
      </c>
      <c r="D26" s="33">
        <v>5785428</v>
      </c>
      <c r="E26" s="34">
        <f t="shared" si="1"/>
        <v>1164187.1415635375</v>
      </c>
      <c r="F26" s="35">
        <f t="shared" si="2"/>
        <v>8.120695651211976E-2</v>
      </c>
      <c r="J26" s="14" t="s">
        <v>19</v>
      </c>
      <c r="K26" s="30">
        <f t="shared" si="3"/>
        <v>1258727.2361404567</v>
      </c>
      <c r="L26" s="45">
        <f t="shared" si="4"/>
        <v>1357533.9641477494</v>
      </c>
      <c r="M26" s="34">
        <f t="shared" si="5"/>
        <v>1164187.1415635375</v>
      </c>
      <c r="N26" s="46">
        <f t="shared" si="6"/>
        <v>1255572.7245106124</v>
      </c>
      <c r="O26" s="35">
        <f t="shared" si="7"/>
        <v>8.120695651211976E-2</v>
      </c>
    </row>
    <row r="27" spans="1:15" ht="22.9" customHeight="1" thickTop="1" thickBot="1" x14ac:dyDescent="0.3">
      <c r="A27" s="21" t="s">
        <v>146</v>
      </c>
      <c r="B27" s="27">
        <v>6097913</v>
      </c>
      <c r="C27" s="32">
        <f t="shared" si="0"/>
        <v>1227067.7130496025</v>
      </c>
      <c r="D27" s="28">
        <v>5656800</v>
      </c>
      <c r="E27" s="31">
        <f t="shared" si="1"/>
        <v>1138303.6522789013</v>
      </c>
      <c r="F27" s="36">
        <f t="shared" si="2"/>
        <v>7.7979246216942438E-2</v>
      </c>
      <c r="J27" s="21" t="s">
        <v>112</v>
      </c>
      <c r="K27" s="30">
        <f t="shared" si="3"/>
        <v>1227067.7130496025</v>
      </c>
      <c r="L27" s="45">
        <f t="shared" si="4"/>
        <v>1323389.2530057728</v>
      </c>
      <c r="M27" s="31">
        <f t="shared" si="5"/>
        <v>1138303.6522789013</v>
      </c>
      <c r="N27" s="47">
        <f t="shared" si="6"/>
        <v>1227657.450410174</v>
      </c>
      <c r="O27" s="36">
        <f t="shared" si="7"/>
        <v>7.7979246216942438E-2</v>
      </c>
    </row>
    <row r="28" spans="1:15" ht="22.9" customHeight="1" thickTop="1" thickBot="1" x14ac:dyDescent="0.3">
      <c r="A28" s="21" t="s">
        <v>147</v>
      </c>
      <c r="B28" s="27">
        <v>157332</v>
      </c>
      <c r="C28" s="32">
        <f t="shared" si="0"/>
        <v>31659.523090854211</v>
      </c>
      <c r="D28" s="28">
        <v>128628</v>
      </c>
      <c r="E28" s="31">
        <f t="shared" si="1"/>
        <v>25883.489284636282</v>
      </c>
      <c r="F28" s="36">
        <f t="shared" si="2"/>
        <v>0.22315514506950276</v>
      </c>
      <c r="J28" s="21" t="s">
        <v>74</v>
      </c>
      <c r="K28" s="30">
        <f t="shared" si="3"/>
        <v>31659.523090854211</v>
      </c>
      <c r="L28" s="45">
        <f t="shared" si="4"/>
        <v>34144.711141976644</v>
      </c>
      <c r="M28" s="31">
        <f t="shared" si="5"/>
        <v>25883.489284636282</v>
      </c>
      <c r="N28" s="47">
        <f t="shared" si="6"/>
        <v>27915.274100438386</v>
      </c>
      <c r="O28" s="36">
        <f t="shared" si="7"/>
        <v>0.22315514506950276</v>
      </c>
    </row>
    <row r="29" spans="1:15" ht="22.9" customHeight="1" thickTop="1" thickBot="1" x14ac:dyDescent="0.3">
      <c r="A29" s="14" t="s">
        <v>148</v>
      </c>
      <c r="B29" s="27">
        <v>5968049.7849459229</v>
      </c>
      <c r="C29" s="32">
        <f t="shared" si="0"/>
        <v>1200935.6645428962</v>
      </c>
      <c r="D29" s="33">
        <v>5087130.8287711581</v>
      </c>
      <c r="E29" s="34">
        <f t="shared" si="1"/>
        <v>1023670.5561467266</v>
      </c>
      <c r="F29" s="35">
        <f t="shared" si="2"/>
        <v>0.17316616887314429</v>
      </c>
      <c r="J29" s="14" t="s">
        <v>75</v>
      </c>
      <c r="K29" s="30">
        <f t="shared" si="3"/>
        <v>1200935.6645428962</v>
      </c>
      <c r="L29" s="45">
        <f t="shared" si="4"/>
        <v>1295205.9084478326</v>
      </c>
      <c r="M29" s="34">
        <f t="shared" si="5"/>
        <v>1023670.5561467266</v>
      </c>
      <c r="N29" s="46">
        <f t="shared" si="6"/>
        <v>1104025.9622316849</v>
      </c>
      <c r="O29" s="35">
        <f t="shared" si="7"/>
        <v>0.17316616887314429</v>
      </c>
    </row>
    <row r="30" spans="1:15" ht="22.9" customHeight="1" thickTop="1" thickBot="1" x14ac:dyDescent="0.3">
      <c r="A30" s="21" t="s">
        <v>149</v>
      </c>
      <c r="B30" s="27">
        <v>5968289.7849459229</v>
      </c>
      <c r="C30" s="32">
        <f t="shared" si="0"/>
        <v>1200983.9591399382</v>
      </c>
      <c r="D30" s="28">
        <v>5087370.8287711581</v>
      </c>
      <c r="E30" s="31">
        <f t="shared" si="1"/>
        <v>1023718.8507437686</v>
      </c>
      <c r="F30" s="36">
        <f t="shared" si="2"/>
        <v>0.17315799964744236</v>
      </c>
      <c r="J30" s="21" t="s">
        <v>80</v>
      </c>
      <c r="K30" s="30">
        <f t="shared" si="3"/>
        <v>1200983.9591399382</v>
      </c>
      <c r="L30" s="45">
        <f t="shared" si="4"/>
        <v>1295257.9940418254</v>
      </c>
      <c r="M30" s="31">
        <f t="shared" si="5"/>
        <v>1023718.8507437686</v>
      </c>
      <c r="N30" s="47">
        <f t="shared" si="6"/>
        <v>1104078.0478256778</v>
      </c>
      <c r="O30" s="36">
        <f t="shared" si="7"/>
        <v>0.17315799964744236</v>
      </c>
    </row>
    <row r="31" spans="1:15" ht="22.9" customHeight="1" thickTop="1" thickBot="1" x14ac:dyDescent="0.3">
      <c r="A31" s="21" t="s">
        <v>150</v>
      </c>
      <c r="B31" s="27">
        <v>-240</v>
      </c>
      <c r="C31" s="32">
        <f t="shared" si="0"/>
        <v>-48.294597041955932</v>
      </c>
      <c r="D31" s="28">
        <v>-240</v>
      </c>
      <c r="E31" s="31">
        <f t="shared" si="1"/>
        <v>-48.294597041955932</v>
      </c>
      <c r="F31" s="29" t="s">
        <v>107</v>
      </c>
      <c r="J31" s="21" t="s">
        <v>79</v>
      </c>
      <c r="K31" s="30">
        <f t="shared" si="3"/>
        <v>-48.294597041955932</v>
      </c>
      <c r="L31" s="45">
        <f t="shared" si="4"/>
        <v>-52.085593992794827</v>
      </c>
      <c r="M31" s="31">
        <f t="shared" si="5"/>
        <v>-48.294597041955932</v>
      </c>
      <c r="N31" s="47">
        <f t="shared" si="6"/>
        <v>-52.085593992794827</v>
      </c>
      <c r="O31" s="29" t="str">
        <f t="shared" si="7"/>
        <v>-</v>
      </c>
    </row>
    <row r="32" spans="1:15" ht="22.9" customHeight="1" thickTop="1" thickBot="1" x14ac:dyDescent="0.3">
      <c r="A32" s="14" t="s">
        <v>151</v>
      </c>
      <c r="B32" s="27">
        <v>0</v>
      </c>
      <c r="C32" s="32">
        <v>0</v>
      </c>
      <c r="D32" s="28">
        <v>726891</v>
      </c>
      <c r="E32" s="31">
        <f t="shared" si="1"/>
        <v>146270.44974343496</v>
      </c>
      <c r="F32" s="36">
        <f t="shared" si="2"/>
        <v>-1</v>
      </c>
      <c r="J32" s="14" t="s">
        <v>76</v>
      </c>
      <c r="K32" s="30">
        <f t="shared" si="3"/>
        <v>0</v>
      </c>
      <c r="L32" s="45">
        <f t="shared" si="4"/>
        <v>0</v>
      </c>
      <c r="M32" s="31">
        <f t="shared" si="5"/>
        <v>146270.44974343496</v>
      </c>
      <c r="N32" s="47">
        <f t="shared" si="6"/>
        <v>157752.28959590261</v>
      </c>
      <c r="O32" s="36">
        <f t="shared" si="7"/>
        <v>-1</v>
      </c>
    </row>
    <row r="33" spans="1:15" ht="22.9" customHeight="1" thickTop="1" thickBot="1" x14ac:dyDescent="0.3">
      <c r="A33" s="21" t="s">
        <v>152</v>
      </c>
      <c r="B33" s="27">
        <v>0</v>
      </c>
      <c r="C33" s="32">
        <f t="shared" si="0"/>
        <v>0</v>
      </c>
      <c r="D33" s="28">
        <v>0</v>
      </c>
      <c r="E33" s="31">
        <f t="shared" si="1"/>
        <v>0</v>
      </c>
      <c r="F33" s="29" t="s">
        <v>107</v>
      </c>
      <c r="J33" s="21" t="s">
        <v>77</v>
      </c>
      <c r="K33" s="30">
        <f t="shared" si="3"/>
        <v>0</v>
      </c>
      <c r="L33" s="45">
        <f t="shared" si="4"/>
        <v>0</v>
      </c>
      <c r="M33" s="31">
        <f t="shared" si="5"/>
        <v>0</v>
      </c>
      <c r="N33" s="47">
        <f t="shared" si="6"/>
        <v>0</v>
      </c>
      <c r="O33" s="36" t="str">
        <f t="shared" si="7"/>
        <v>-</v>
      </c>
    </row>
    <row r="34" spans="1:15" ht="22.9" customHeight="1" thickTop="1" thickBot="1" x14ac:dyDescent="0.3">
      <c r="A34" s="21" t="s">
        <v>153</v>
      </c>
      <c r="B34" s="27">
        <v>0</v>
      </c>
      <c r="C34" s="32">
        <f t="shared" si="0"/>
        <v>0</v>
      </c>
      <c r="D34" s="28">
        <v>726891</v>
      </c>
      <c r="E34" s="31">
        <f t="shared" si="1"/>
        <v>146270.44974343496</v>
      </c>
      <c r="F34" s="36">
        <f t="shared" si="2"/>
        <v>-1</v>
      </c>
      <c r="J34" s="21" t="s">
        <v>78</v>
      </c>
      <c r="K34" s="30">
        <f t="shared" si="3"/>
        <v>0</v>
      </c>
      <c r="L34" s="45">
        <f t="shared" si="4"/>
        <v>0</v>
      </c>
      <c r="M34" s="31">
        <f t="shared" si="5"/>
        <v>146270.44974343496</v>
      </c>
      <c r="N34" s="47">
        <f t="shared" si="6"/>
        <v>157752.28959590261</v>
      </c>
      <c r="O34" s="36">
        <f t="shared" si="7"/>
        <v>-1</v>
      </c>
    </row>
    <row r="35" spans="1:15" ht="22.9" customHeight="1" thickTop="1" thickBot="1" x14ac:dyDescent="0.3">
      <c r="A35" s="14" t="s">
        <v>154</v>
      </c>
      <c r="B35" s="27">
        <v>7003484</v>
      </c>
      <c r="C35" s="32">
        <f t="shared" si="0"/>
        <v>1409293.4902907738</v>
      </c>
      <c r="D35" s="33">
        <v>6819891.5399999991</v>
      </c>
      <c r="E35" s="34">
        <f t="shared" si="1"/>
        <v>1372349.6408089343</v>
      </c>
      <c r="F35" s="35">
        <f t="shared" si="2"/>
        <v>2.6920143659645492E-2</v>
      </c>
      <c r="J35" s="14" t="s">
        <v>20</v>
      </c>
      <c r="K35" s="30">
        <f t="shared" si="3"/>
        <v>1409293.4902907738</v>
      </c>
      <c r="L35" s="45">
        <f t="shared" si="4"/>
        <v>1519919.2673293112</v>
      </c>
      <c r="M35" s="34">
        <f t="shared" si="5"/>
        <v>1372349.6408089343</v>
      </c>
      <c r="N35" s="46">
        <f t="shared" si="6"/>
        <v>1480075.4242805676</v>
      </c>
      <c r="O35" s="35">
        <f t="shared" si="7"/>
        <v>2.6920143659645492E-2</v>
      </c>
    </row>
    <row r="36" spans="1:15" ht="22.9" customHeight="1" thickTop="1" thickBot="1" x14ac:dyDescent="0.3">
      <c r="A36" s="21" t="s">
        <v>155</v>
      </c>
      <c r="B36" s="27">
        <v>3780257</v>
      </c>
      <c r="C36" s="32">
        <f t="shared" si="0"/>
        <v>760691.61887513835</v>
      </c>
      <c r="D36" s="28">
        <v>6354751.8899999987</v>
      </c>
      <c r="E36" s="31">
        <f t="shared" si="1"/>
        <v>1278750.7576214909</v>
      </c>
      <c r="F36" s="36">
        <f t="shared" si="2"/>
        <v>-0.40512909623604504</v>
      </c>
      <c r="J36" s="21" t="s">
        <v>90</v>
      </c>
      <c r="K36" s="30">
        <f t="shared" si="3"/>
        <v>760691.61887513835</v>
      </c>
      <c r="L36" s="45">
        <f t="shared" si="4"/>
        <v>820403.88037675247</v>
      </c>
      <c r="M36" s="31">
        <f t="shared" si="5"/>
        <v>1278750.7576214909</v>
      </c>
      <c r="N36" s="47">
        <f t="shared" si="6"/>
        <v>1379129.2786145229</v>
      </c>
      <c r="O36" s="36">
        <f t="shared" si="7"/>
        <v>-0.40512909623604504</v>
      </c>
    </row>
    <row r="37" spans="1:15" ht="22.9" customHeight="1" thickTop="1" thickBot="1" x14ac:dyDescent="0.3">
      <c r="A37" s="21" t="s">
        <v>156</v>
      </c>
      <c r="B37" s="27">
        <v>1896068</v>
      </c>
      <c r="C37" s="32">
        <f t="shared" si="0"/>
        <v>381541.00010061375</v>
      </c>
      <c r="D37" s="28">
        <v>0</v>
      </c>
      <c r="E37" s="31">
        <f t="shared" si="1"/>
        <v>0</v>
      </c>
      <c r="F37" s="29" t="s">
        <v>107</v>
      </c>
      <c r="J37" s="18" t="s">
        <v>113</v>
      </c>
      <c r="K37" s="30">
        <f t="shared" si="3"/>
        <v>381541.00010061375</v>
      </c>
      <c r="L37" s="45">
        <f t="shared" si="4"/>
        <v>411490.95012804377</v>
      </c>
      <c r="M37" s="31">
        <f t="shared" si="5"/>
        <v>0</v>
      </c>
      <c r="N37" s="47">
        <f t="shared" si="6"/>
        <v>0</v>
      </c>
      <c r="O37" s="36" t="str">
        <f t="shared" si="7"/>
        <v>-</v>
      </c>
    </row>
    <row r="38" spans="1:15" ht="22.9" customHeight="1" thickTop="1" thickBot="1" x14ac:dyDescent="0.3">
      <c r="A38" s="21" t="s">
        <v>157</v>
      </c>
      <c r="B38" s="27" t="s">
        <v>124</v>
      </c>
      <c r="C38" s="32">
        <v>0</v>
      </c>
      <c r="D38" s="28">
        <v>0</v>
      </c>
      <c r="E38" s="31">
        <f t="shared" si="1"/>
        <v>0</v>
      </c>
      <c r="F38" s="29" t="s">
        <v>107</v>
      </c>
      <c r="J38" s="17" t="s">
        <v>114</v>
      </c>
      <c r="K38" s="30">
        <f t="shared" si="3"/>
        <v>0</v>
      </c>
      <c r="L38" s="45" t="s">
        <v>107</v>
      </c>
      <c r="M38" s="31">
        <f t="shared" ref="M38:M40" si="8">E38</f>
        <v>0</v>
      </c>
      <c r="N38" s="47">
        <f t="shared" si="6"/>
        <v>0</v>
      </c>
      <c r="O38" s="36" t="str">
        <f t="shared" si="7"/>
        <v>-</v>
      </c>
    </row>
    <row r="39" spans="1:15" ht="22.9" customHeight="1" thickTop="1" thickBot="1" x14ac:dyDescent="0.3">
      <c r="A39" s="21" t="s">
        <v>158</v>
      </c>
      <c r="B39" s="27">
        <v>763540</v>
      </c>
      <c r="C39" s="32">
        <f t="shared" si="0"/>
        <v>153645.23593922929</v>
      </c>
      <c r="D39" s="28">
        <v>0</v>
      </c>
      <c r="E39" s="31">
        <f t="shared" si="1"/>
        <v>0</v>
      </c>
      <c r="F39" s="29" t="s">
        <v>107</v>
      </c>
      <c r="J39" s="17" t="s">
        <v>115</v>
      </c>
      <c r="K39" s="30">
        <f t="shared" si="3"/>
        <v>153645.23593922929</v>
      </c>
      <c r="L39" s="45">
        <f t="shared" si="4"/>
        <v>165705.97682191068</v>
      </c>
      <c r="M39" s="31">
        <f t="shared" si="8"/>
        <v>0</v>
      </c>
      <c r="N39" s="47">
        <f t="shared" si="6"/>
        <v>0</v>
      </c>
      <c r="O39" s="36" t="str">
        <f t="shared" si="7"/>
        <v>-</v>
      </c>
    </row>
    <row r="40" spans="1:15" ht="22.9" customHeight="1" thickTop="1" thickBot="1" x14ac:dyDescent="0.3">
      <c r="A40" s="21" t="s">
        <v>159</v>
      </c>
      <c r="B40" s="27">
        <v>64600</v>
      </c>
      <c r="C40" s="32">
        <f t="shared" si="0"/>
        <v>12999.295703793137</v>
      </c>
      <c r="D40" s="28">
        <v>0</v>
      </c>
      <c r="E40" s="31">
        <f t="shared" si="1"/>
        <v>0</v>
      </c>
      <c r="F40" s="29" t="s">
        <v>107</v>
      </c>
      <c r="J40" s="17" t="s">
        <v>116</v>
      </c>
      <c r="K40" s="30">
        <f t="shared" si="3"/>
        <v>12999.295703793137</v>
      </c>
      <c r="L40" s="45">
        <f t="shared" si="4"/>
        <v>14019.705716393941</v>
      </c>
      <c r="M40" s="31">
        <f t="shared" si="8"/>
        <v>0</v>
      </c>
      <c r="N40" s="47">
        <f t="shared" si="6"/>
        <v>0</v>
      </c>
      <c r="O40" s="36" t="str">
        <f t="shared" si="7"/>
        <v>-</v>
      </c>
    </row>
    <row r="41" spans="1:15" ht="25.5" thickTop="1" thickBot="1" x14ac:dyDescent="0.3">
      <c r="A41" s="17" t="s">
        <v>160</v>
      </c>
      <c r="B41" s="27">
        <v>187145</v>
      </c>
      <c r="C41" s="32">
        <f t="shared" si="0"/>
        <v>37658.71818090351</v>
      </c>
      <c r="D41" s="28">
        <v>260657</v>
      </c>
      <c r="E41" s="31">
        <f t="shared" si="1"/>
        <v>52451.353254854614</v>
      </c>
      <c r="F41" s="36">
        <f t="shared" si="2"/>
        <v>-0.28202580402598049</v>
      </c>
      <c r="J41" s="17" t="s">
        <v>117</v>
      </c>
      <c r="K41" s="30">
        <f t="shared" si="3"/>
        <v>37658.71818090351</v>
      </c>
      <c r="L41" s="45">
        <f t="shared" si="4"/>
        <v>40614.82703242328</v>
      </c>
      <c r="M41" s="31">
        <f t="shared" ref="M41:M75" si="9">E41</f>
        <v>52451.353254854614</v>
      </c>
      <c r="N41" s="47">
        <f t="shared" si="6"/>
        <v>56568.644472416338</v>
      </c>
      <c r="O41" s="36">
        <f t="shared" ref="O41:O75" si="10">F41</f>
        <v>-0.28202580402598049</v>
      </c>
    </row>
    <row r="42" spans="1:15" ht="22.9" customHeight="1" thickTop="1" thickBot="1" x14ac:dyDescent="0.3">
      <c r="A42" s="21" t="s">
        <v>161</v>
      </c>
      <c r="B42" s="27" t="s">
        <v>124</v>
      </c>
      <c r="C42" s="32">
        <v>0</v>
      </c>
      <c r="D42" s="28">
        <v>0</v>
      </c>
      <c r="E42" s="31">
        <f t="shared" si="1"/>
        <v>0</v>
      </c>
      <c r="F42" s="29" t="s">
        <v>107</v>
      </c>
      <c r="J42" s="21" t="s">
        <v>118</v>
      </c>
      <c r="K42" s="30">
        <f t="shared" ref="K42:K75" si="11">C42</f>
        <v>0</v>
      </c>
      <c r="L42" s="45" t="s">
        <v>107</v>
      </c>
      <c r="M42" s="31">
        <f t="shared" si="9"/>
        <v>0</v>
      </c>
      <c r="N42" s="47">
        <f t="shared" si="6"/>
        <v>0</v>
      </c>
      <c r="O42" s="29" t="str">
        <f t="shared" si="10"/>
        <v>-</v>
      </c>
    </row>
    <row r="43" spans="1:15" ht="22.9" customHeight="1" thickTop="1" thickBot="1" x14ac:dyDescent="0.3">
      <c r="A43" s="21" t="s">
        <v>162</v>
      </c>
      <c r="B43" s="27" t="s">
        <v>124</v>
      </c>
      <c r="C43" s="32">
        <v>0</v>
      </c>
      <c r="D43" s="28">
        <v>0</v>
      </c>
      <c r="E43" s="31">
        <f t="shared" si="1"/>
        <v>0</v>
      </c>
      <c r="F43" s="29" t="s">
        <v>107</v>
      </c>
      <c r="J43" s="21" t="s">
        <v>119</v>
      </c>
      <c r="K43" s="30">
        <f t="shared" si="11"/>
        <v>0</v>
      </c>
      <c r="L43" s="45" t="s">
        <v>107</v>
      </c>
      <c r="M43" s="31">
        <f t="shared" si="9"/>
        <v>0</v>
      </c>
      <c r="N43" s="47">
        <f t="shared" si="6"/>
        <v>0</v>
      </c>
      <c r="O43" s="29" t="str">
        <f t="shared" si="10"/>
        <v>-</v>
      </c>
    </row>
    <row r="44" spans="1:15" ht="22.9" customHeight="1" thickTop="1" thickBot="1" x14ac:dyDescent="0.3">
      <c r="A44" s="21" t="s">
        <v>163</v>
      </c>
      <c r="B44" s="27" t="s">
        <v>124</v>
      </c>
      <c r="C44" s="32">
        <v>0</v>
      </c>
      <c r="D44" s="28">
        <v>0</v>
      </c>
      <c r="E44" s="31">
        <f t="shared" si="1"/>
        <v>0</v>
      </c>
      <c r="F44" s="29" t="s">
        <v>107</v>
      </c>
      <c r="J44" s="21" t="s">
        <v>120</v>
      </c>
      <c r="K44" s="30">
        <f t="shared" si="11"/>
        <v>0</v>
      </c>
      <c r="L44" s="45" t="s">
        <v>107</v>
      </c>
      <c r="M44" s="31">
        <f t="shared" si="9"/>
        <v>0</v>
      </c>
      <c r="N44" s="47">
        <f t="shared" si="6"/>
        <v>0</v>
      </c>
      <c r="O44" s="29" t="str">
        <f t="shared" si="10"/>
        <v>-</v>
      </c>
    </row>
    <row r="45" spans="1:15" ht="22.9" customHeight="1" thickTop="1" thickBot="1" x14ac:dyDescent="0.3">
      <c r="A45" s="17" t="s">
        <v>164</v>
      </c>
      <c r="B45" s="27">
        <v>311874</v>
      </c>
      <c r="C45" s="32">
        <f t="shared" si="0"/>
        <v>62757.621491095684</v>
      </c>
      <c r="D45" s="28">
        <v>204482.65</v>
      </c>
      <c r="E45" s="31">
        <f t="shared" si="1"/>
        <v>41147.52993258879</v>
      </c>
      <c r="F45" s="36">
        <f t="shared" si="2"/>
        <v>0.5251856331087259</v>
      </c>
      <c r="J45" s="21" t="s">
        <v>121</v>
      </c>
      <c r="K45" s="30">
        <f t="shared" si="11"/>
        <v>62757.621491095684</v>
      </c>
      <c r="L45" s="45">
        <f t="shared" si="4"/>
        <v>67683.927253787057</v>
      </c>
      <c r="M45" s="31">
        <f t="shared" si="9"/>
        <v>41147.52993258879</v>
      </c>
      <c r="N45" s="47">
        <f t="shared" si="6"/>
        <v>44377.501193628195</v>
      </c>
      <c r="O45" s="36">
        <f t="shared" si="10"/>
        <v>0.5251856331087259</v>
      </c>
    </row>
    <row r="46" spans="1:15" ht="22.9" customHeight="1" thickTop="1" thickBot="1" x14ac:dyDescent="0.3">
      <c r="A46" s="14" t="s">
        <v>165</v>
      </c>
      <c r="B46" s="27">
        <v>234546</v>
      </c>
      <c r="C46" s="32">
        <f t="shared" si="0"/>
        <v>47197.102324177482</v>
      </c>
      <c r="D46" s="33">
        <v>224487</v>
      </c>
      <c r="E46" s="34">
        <f t="shared" si="1"/>
        <v>45172.955025656505</v>
      </c>
      <c r="F46" s="35">
        <f t="shared" si="2"/>
        <v>4.48088308008927E-2</v>
      </c>
      <c r="J46" s="14" t="s">
        <v>21</v>
      </c>
      <c r="K46" s="30">
        <f t="shared" si="11"/>
        <v>47197.102324177482</v>
      </c>
      <c r="L46" s="45">
        <f t="shared" si="4"/>
        <v>50901.948869308566</v>
      </c>
      <c r="M46" s="34">
        <f t="shared" si="9"/>
        <v>45172.955025656505</v>
      </c>
      <c r="N46" s="46">
        <f t="shared" si="6"/>
        <v>48718.911411085552</v>
      </c>
      <c r="O46" s="35">
        <f t="shared" si="10"/>
        <v>4.48088308008927E-2</v>
      </c>
    </row>
    <row r="47" spans="1:15" ht="22.9" customHeight="1" thickTop="1" thickBot="1" x14ac:dyDescent="0.3">
      <c r="A47" s="21" t="s">
        <v>166</v>
      </c>
      <c r="B47" s="27" t="s">
        <v>124</v>
      </c>
      <c r="C47" s="32">
        <v>0</v>
      </c>
      <c r="D47" s="28">
        <v>0</v>
      </c>
      <c r="E47" s="31">
        <f t="shared" si="1"/>
        <v>0</v>
      </c>
      <c r="F47" s="29" t="s">
        <v>107</v>
      </c>
      <c r="J47" s="21" t="s">
        <v>22</v>
      </c>
      <c r="K47" s="30">
        <f t="shared" si="11"/>
        <v>0</v>
      </c>
      <c r="L47" s="45" t="s">
        <v>107</v>
      </c>
      <c r="M47" s="31">
        <f t="shared" si="9"/>
        <v>0</v>
      </c>
      <c r="N47" s="47">
        <f t="shared" si="6"/>
        <v>0</v>
      </c>
      <c r="O47" s="36" t="str">
        <f t="shared" si="10"/>
        <v>-</v>
      </c>
    </row>
    <row r="48" spans="1:15" ht="22.9" customHeight="1" thickTop="1" thickBot="1" x14ac:dyDescent="0.3">
      <c r="A48" s="21" t="s">
        <v>167</v>
      </c>
      <c r="B48" s="27">
        <v>234546</v>
      </c>
      <c r="C48" s="32">
        <f t="shared" si="0"/>
        <v>47197.102324177482</v>
      </c>
      <c r="D48" s="28">
        <v>224487</v>
      </c>
      <c r="E48" s="31">
        <f t="shared" si="1"/>
        <v>45172.955025656505</v>
      </c>
      <c r="F48" s="36">
        <f t="shared" si="2"/>
        <v>4.48088308008927E-2</v>
      </c>
      <c r="J48" s="21" t="s">
        <v>23</v>
      </c>
      <c r="K48" s="30">
        <f t="shared" si="11"/>
        <v>47197.102324177482</v>
      </c>
      <c r="L48" s="45">
        <f t="shared" si="4"/>
        <v>50901.948869308566</v>
      </c>
      <c r="M48" s="31">
        <f t="shared" si="9"/>
        <v>45172.955025656505</v>
      </c>
      <c r="N48" s="47">
        <f t="shared" si="6"/>
        <v>48718.911411085552</v>
      </c>
      <c r="O48" s="36">
        <f t="shared" si="10"/>
        <v>4.48088308008927E-2</v>
      </c>
    </row>
    <row r="49" spans="1:15" ht="22.9" customHeight="1" thickTop="1" thickBot="1" x14ac:dyDescent="0.3">
      <c r="A49" s="22" t="s">
        <v>168</v>
      </c>
      <c r="B49" s="38">
        <v>48559094</v>
      </c>
      <c r="C49" s="32">
        <f t="shared" si="0"/>
        <v>9771424.4893852491</v>
      </c>
      <c r="D49" s="39">
        <v>47022492.501996435</v>
      </c>
      <c r="E49" s="40">
        <f t="shared" si="1"/>
        <v>9462218.0303846337</v>
      </c>
      <c r="F49" s="41">
        <f t="shared" si="2"/>
        <v>3.2678010378508225E-2</v>
      </c>
      <c r="J49" s="22" t="s">
        <v>108</v>
      </c>
      <c r="K49" s="30">
        <f t="shared" si="11"/>
        <v>9771424.4893852491</v>
      </c>
      <c r="L49" s="45">
        <f t="shared" si="4"/>
        <v>10538455.228091497</v>
      </c>
      <c r="M49" s="40">
        <f t="shared" si="9"/>
        <v>9462218.0303846337</v>
      </c>
      <c r="N49" s="48">
        <f t="shared" si="6"/>
        <v>10204976.887450939</v>
      </c>
      <c r="O49" s="41">
        <f t="shared" si="10"/>
        <v>3.2678010378508225E-2</v>
      </c>
    </row>
    <row r="50" spans="1:15" ht="22.9" customHeight="1" thickTop="1" thickBot="1" x14ac:dyDescent="0.3">
      <c r="A50" s="22" t="s">
        <v>169</v>
      </c>
      <c r="B50" s="38">
        <v>11593346</v>
      </c>
      <c r="C50" s="32">
        <f t="shared" si="0"/>
        <v>2332899.8893248816</v>
      </c>
      <c r="D50" s="39">
        <v>13384177.859626658</v>
      </c>
      <c r="E50" s="40">
        <f t="shared" si="1"/>
        <v>2693264.4852855736</v>
      </c>
      <c r="F50" s="41">
        <f t="shared" si="2"/>
        <v>-0.13380215642745591</v>
      </c>
      <c r="J50" s="22" t="s">
        <v>24</v>
      </c>
      <c r="K50" s="30">
        <f t="shared" si="11"/>
        <v>2332899.8893248816</v>
      </c>
      <c r="L50" s="45">
        <f t="shared" si="4"/>
        <v>2516026.3032249664</v>
      </c>
      <c r="M50" s="40">
        <f t="shared" si="9"/>
        <v>2693264.4852855736</v>
      </c>
      <c r="N50" s="48">
        <f t="shared" si="6"/>
        <v>2904678.5580161158</v>
      </c>
      <c r="O50" s="41">
        <f t="shared" si="10"/>
        <v>-0.13380215642745591</v>
      </c>
    </row>
    <row r="51" spans="1:15" ht="22.9" customHeight="1" thickTop="1" thickBot="1" x14ac:dyDescent="0.3">
      <c r="A51" s="21" t="s">
        <v>170</v>
      </c>
      <c r="B51" s="27" t="s">
        <v>124</v>
      </c>
      <c r="C51" s="32">
        <v>0</v>
      </c>
      <c r="D51" s="28">
        <v>0</v>
      </c>
      <c r="E51" s="31">
        <f t="shared" si="1"/>
        <v>0</v>
      </c>
      <c r="F51" s="29" t="s">
        <v>107</v>
      </c>
      <c r="J51" s="21" t="s">
        <v>25</v>
      </c>
      <c r="K51" s="30">
        <f t="shared" si="11"/>
        <v>0</v>
      </c>
      <c r="L51" s="45" t="s">
        <v>107</v>
      </c>
      <c r="M51" s="31">
        <f t="shared" si="9"/>
        <v>0</v>
      </c>
      <c r="N51" s="47">
        <f t="shared" si="6"/>
        <v>0</v>
      </c>
      <c r="O51" s="29" t="str">
        <f t="shared" si="10"/>
        <v>-</v>
      </c>
    </row>
    <row r="52" spans="1:15" ht="22.9" customHeight="1" thickTop="1" thickBot="1" x14ac:dyDescent="0.3">
      <c r="A52" s="21" t="s">
        <v>171</v>
      </c>
      <c r="B52" s="27" t="s">
        <v>124</v>
      </c>
      <c r="C52" s="32">
        <v>0</v>
      </c>
      <c r="D52" s="28">
        <v>0</v>
      </c>
      <c r="E52" s="31">
        <f t="shared" si="1"/>
        <v>0</v>
      </c>
      <c r="F52" s="29" t="s">
        <v>107</v>
      </c>
      <c r="J52" s="21" t="s">
        <v>81</v>
      </c>
      <c r="K52" s="30">
        <f t="shared" si="11"/>
        <v>0</v>
      </c>
      <c r="L52" s="45" t="s">
        <v>107</v>
      </c>
      <c r="M52" s="31">
        <f t="shared" si="9"/>
        <v>0</v>
      </c>
      <c r="N52" s="47">
        <f t="shared" si="6"/>
        <v>0</v>
      </c>
      <c r="O52" s="29" t="str">
        <f t="shared" si="10"/>
        <v>-</v>
      </c>
    </row>
    <row r="53" spans="1:15" ht="22.9" customHeight="1" thickTop="1" thickBot="1" x14ac:dyDescent="0.3">
      <c r="A53" s="21" t="s">
        <v>172</v>
      </c>
      <c r="B53" s="27">
        <v>37370</v>
      </c>
      <c r="C53" s="32">
        <f t="shared" si="0"/>
        <v>7519.8712144078881</v>
      </c>
      <c r="D53" s="28">
        <v>8533.109999999986</v>
      </c>
      <c r="E53" s="31">
        <f t="shared" si="1"/>
        <v>1717.0962873528497</v>
      </c>
      <c r="F53" s="36">
        <f t="shared" si="2"/>
        <v>3.3794114924101599</v>
      </c>
      <c r="J53" s="21" t="s">
        <v>26</v>
      </c>
      <c r="K53" s="30">
        <f t="shared" si="11"/>
        <v>7519.8712144078881</v>
      </c>
      <c r="L53" s="45">
        <f t="shared" si="4"/>
        <v>8110.1610312947605</v>
      </c>
      <c r="M53" s="31">
        <f t="shared" si="9"/>
        <v>1717.0962873528497</v>
      </c>
      <c r="N53" s="47">
        <f t="shared" si="6"/>
        <v>1851.8837623160696</v>
      </c>
      <c r="O53" s="36">
        <f t="shared" si="10"/>
        <v>3.3794114924101599</v>
      </c>
    </row>
    <row r="54" spans="1:15" ht="22.9" customHeight="1" thickTop="1" thickBot="1" x14ac:dyDescent="0.3">
      <c r="A54" s="21" t="s">
        <v>171</v>
      </c>
      <c r="B54" s="27">
        <v>342093</v>
      </c>
      <c r="C54" s="32">
        <f t="shared" si="0"/>
        <v>68838.514941140966</v>
      </c>
      <c r="D54" s="28">
        <v>197642</v>
      </c>
      <c r="E54" s="31">
        <f t="shared" si="1"/>
        <v>39771.003119026056</v>
      </c>
      <c r="F54" s="36">
        <f t="shared" si="2"/>
        <v>0.73087198065188574</v>
      </c>
      <c r="J54" s="21" t="s">
        <v>81</v>
      </c>
      <c r="K54" s="30">
        <f t="shared" si="11"/>
        <v>68838.514941140966</v>
      </c>
      <c r="L54" s="45">
        <f t="shared" si="4"/>
        <v>74242.154607404838</v>
      </c>
      <c r="M54" s="31">
        <f t="shared" si="9"/>
        <v>39771.003119026056</v>
      </c>
      <c r="N54" s="47">
        <f t="shared" si="6"/>
        <v>42892.920699683142</v>
      </c>
      <c r="O54" s="36">
        <f t="shared" si="10"/>
        <v>0.73087198065188574</v>
      </c>
    </row>
    <row r="55" spans="1:15" ht="22.9" customHeight="1" thickTop="1" thickBot="1" x14ac:dyDescent="0.3">
      <c r="A55" s="21" t="s">
        <v>173</v>
      </c>
      <c r="B55" s="27" t="s">
        <v>124</v>
      </c>
      <c r="C55" s="32">
        <v>0</v>
      </c>
      <c r="D55" s="28">
        <v>0</v>
      </c>
      <c r="E55" s="31">
        <f t="shared" si="1"/>
        <v>0</v>
      </c>
      <c r="F55" s="29" t="s">
        <v>107</v>
      </c>
      <c r="J55" s="21" t="s">
        <v>82</v>
      </c>
      <c r="K55" s="30">
        <f t="shared" si="11"/>
        <v>0</v>
      </c>
      <c r="L55" s="45" t="s">
        <v>107</v>
      </c>
      <c r="M55" s="31">
        <f t="shared" si="9"/>
        <v>0</v>
      </c>
      <c r="N55" s="47">
        <f t="shared" si="6"/>
        <v>0</v>
      </c>
      <c r="O55" s="29" t="str">
        <f t="shared" si="10"/>
        <v>-</v>
      </c>
    </row>
    <row r="56" spans="1:15" ht="22.9" customHeight="1" thickTop="1" thickBot="1" x14ac:dyDescent="0.3">
      <c r="A56" s="21" t="s">
        <v>174</v>
      </c>
      <c r="B56" s="27">
        <v>222724</v>
      </c>
      <c r="C56" s="32">
        <f t="shared" si="0"/>
        <v>44818.190964885805</v>
      </c>
      <c r="D56" s="28">
        <v>219361</v>
      </c>
      <c r="E56" s="31">
        <f t="shared" si="1"/>
        <v>44141.462923835395</v>
      </c>
      <c r="F56" s="36">
        <f t="shared" si="2"/>
        <v>1.5330892911684392E-2</v>
      </c>
      <c r="J56" s="21" t="s">
        <v>27</v>
      </c>
      <c r="K56" s="30">
        <f t="shared" si="11"/>
        <v>44818.190964885805</v>
      </c>
      <c r="L56" s="45">
        <f t="shared" si="4"/>
        <v>48336.299318546808</v>
      </c>
      <c r="M56" s="31">
        <f t="shared" si="9"/>
        <v>44141.462923835395</v>
      </c>
      <c r="N56" s="47">
        <f t="shared" si="6"/>
        <v>47606.449932722775</v>
      </c>
      <c r="O56" s="36">
        <f t="shared" si="10"/>
        <v>1.5330892911684392E-2</v>
      </c>
    </row>
    <row r="57" spans="1:15" ht="22.9" customHeight="1" thickTop="1" thickBot="1" x14ac:dyDescent="0.3">
      <c r="A57" s="21" t="s">
        <v>175</v>
      </c>
      <c r="B57" s="27" t="s">
        <v>124</v>
      </c>
      <c r="C57" s="32">
        <v>0</v>
      </c>
      <c r="D57" s="28">
        <v>0</v>
      </c>
      <c r="E57" s="31">
        <f t="shared" si="1"/>
        <v>0</v>
      </c>
      <c r="F57" s="29" t="s">
        <v>107</v>
      </c>
      <c r="J57" s="21" t="s">
        <v>83</v>
      </c>
      <c r="K57" s="30">
        <f t="shared" si="11"/>
        <v>0</v>
      </c>
      <c r="L57" s="45" t="s">
        <v>107</v>
      </c>
      <c r="M57" s="31">
        <f t="shared" si="9"/>
        <v>0</v>
      </c>
      <c r="N57" s="47">
        <f t="shared" si="6"/>
        <v>0</v>
      </c>
      <c r="O57" s="29" t="str">
        <f t="shared" si="10"/>
        <v>-</v>
      </c>
    </row>
    <row r="58" spans="1:15" ht="22.9" customHeight="1" thickTop="1" thickBot="1" x14ac:dyDescent="0.3">
      <c r="A58" s="22" t="s">
        <v>176</v>
      </c>
      <c r="B58" s="38">
        <v>260094</v>
      </c>
      <c r="C58" s="32">
        <f t="shared" si="0"/>
        <v>52338.062179293694</v>
      </c>
      <c r="D58" s="39">
        <v>227894.11</v>
      </c>
      <c r="E58" s="40">
        <f t="shared" si="1"/>
        <v>45858.559211188243</v>
      </c>
      <c r="F58" s="41">
        <f t="shared" si="2"/>
        <v>0.14129320849933338</v>
      </c>
      <c r="J58" s="22" t="s">
        <v>28</v>
      </c>
      <c r="K58" s="30">
        <f t="shared" si="11"/>
        <v>52338.062179293694</v>
      </c>
      <c r="L58" s="45">
        <f t="shared" si="4"/>
        <v>56446.460349841574</v>
      </c>
      <c r="M58" s="40">
        <f t="shared" si="9"/>
        <v>45858.559211188243</v>
      </c>
      <c r="N58" s="48">
        <f t="shared" si="6"/>
        <v>49458.33369503884</v>
      </c>
      <c r="O58" s="41">
        <f t="shared" si="10"/>
        <v>0.14129320849933338</v>
      </c>
    </row>
    <row r="59" spans="1:15" s="1" customFormat="1" ht="22.9" customHeight="1" thickTop="1" thickBot="1" x14ac:dyDescent="0.3">
      <c r="A59" s="17" t="s">
        <v>177</v>
      </c>
      <c r="B59" s="3" t="s">
        <v>124</v>
      </c>
      <c r="C59" s="32">
        <v>0</v>
      </c>
      <c r="D59" s="9">
        <v>0</v>
      </c>
      <c r="E59" s="10">
        <f t="shared" si="1"/>
        <v>0</v>
      </c>
      <c r="F59" s="29" t="s">
        <v>107</v>
      </c>
      <c r="J59" s="18" t="s">
        <v>84</v>
      </c>
      <c r="K59" s="7">
        <f t="shared" si="11"/>
        <v>0</v>
      </c>
      <c r="L59" s="45" t="s">
        <v>107</v>
      </c>
      <c r="M59" s="10">
        <f t="shared" si="9"/>
        <v>0</v>
      </c>
      <c r="N59" s="12">
        <f t="shared" si="6"/>
        <v>0</v>
      </c>
      <c r="O59" s="13" t="str">
        <f t="shared" si="10"/>
        <v>-</v>
      </c>
    </row>
    <row r="60" spans="1:15" ht="22.9" customHeight="1" thickTop="1" thickBot="1" x14ac:dyDescent="0.3">
      <c r="A60" s="21" t="s">
        <v>166</v>
      </c>
      <c r="B60" s="27" t="s">
        <v>124</v>
      </c>
      <c r="C60" s="32">
        <v>0</v>
      </c>
      <c r="D60" s="28">
        <v>0</v>
      </c>
      <c r="E60" s="31">
        <f t="shared" si="1"/>
        <v>0</v>
      </c>
      <c r="F60" s="29" t="s">
        <v>107</v>
      </c>
      <c r="J60" s="21" t="s">
        <v>22</v>
      </c>
      <c r="K60" s="30">
        <f t="shared" si="11"/>
        <v>0</v>
      </c>
      <c r="L60" s="45" t="s">
        <v>107</v>
      </c>
      <c r="M60" s="31">
        <f t="shared" si="9"/>
        <v>0</v>
      </c>
      <c r="N60" s="47">
        <f t="shared" si="6"/>
        <v>0</v>
      </c>
      <c r="O60" s="29" t="str">
        <f t="shared" si="10"/>
        <v>-</v>
      </c>
    </row>
    <row r="61" spans="1:15" ht="22.9" customHeight="1" thickTop="1" thickBot="1" x14ac:dyDescent="0.3">
      <c r="A61" s="21" t="s">
        <v>167</v>
      </c>
      <c r="B61" s="27" t="s">
        <v>124</v>
      </c>
      <c r="C61" s="32">
        <v>0</v>
      </c>
      <c r="D61" s="28">
        <v>0</v>
      </c>
      <c r="E61" s="31">
        <f t="shared" si="1"/>
        <v>0</v>
      </c>
      <c r="F61" s="29" t="s">
        <v>107</v>
      </c>
      <c r="J61" s="21" t="s">
        <v>23</v>
      </c>
      <c r="K61" s="30">
        <f t="shared" si="11"/>
        <v>0</v>
      </c>
      <c r="L61" s="45" t="s">
        <v>107</v>
      </c>
      <c r="M61" s="31">
        <f t="shared" si="9"/>
        <v>0</v>
      </c>
      <c r="N61" s="47">
        <f t="shared" si="6"/>
        <v>0</v>
      </c>
      <c r="O61" s="29" t="str">
        <f t="shared" si="10"/>
        <v>-</v>
      </c>
    </row>
    <row r="62" spans="1:15" ht="22.9" customHeight="1" thickTop="1" thickBot="1" x14ac:dyDescent="0.3">
      <c r="A62" s="21" t="s">
        <v>178</v>
      </c>
      <c r="B62" s="27">
        <v>1908415</v>
      </c>
      <c r="C62" s="32">
        <f t="shared" si="0"/>
        <v>384025.55589093472</v>
      </c>
      <c r="D62" s="28">
        <v>1877414.12</v>
      </c>
      <c r="E62" s="31">
        <f t="shared" si="1"/>
        <v>377787.32669282629</v>
      </c>
      <c r="F62" s="36">
        <f t="shared" si="2"/>
        <v>1.6512542262119498E-2</v>
      </c>
      <c r="J62" s="21" t="s">
        <v>29</v>
      </c>
      <c r="K62" s="30">
        <f t="shared" si="11"/>
        <v>384025.55589093472</v>
      </c>
      <c r="L62" s="45">
        <f t="shared" si="4"/>
        <v>414170.53691566474</v>
      </c>
      <c r="M62" s="31">
        <f t="shared" si="9"/>
        <v>377787.32669282629</v>
      </c>
      <c r="N62" s="47">
        <f t="shared" si="6"/>
        <v>407442.6233777508</v>
      </c>
      <c r="O62" s="36">
        <f t="shared" si="10"/>
        <v>1.6512542262119498E-2</v>
      </c>
    </row>
    <row r="63" spans="1:15" ht="22.9" customHeight="1" thickTop="1" thickBot="1" x14ac:dyDescent="0.3">
      <c r="A63" s="21" t="s">
        <v>179</v>
      </c>
      <c r="B63" s="27">
        <v>131235</v>
      </c>
      <c r="C63" s="32">
        <f t="shared" si="0"/>
        <v>26408.089345004526</v>
      </c>
      <c r="D63" s="28">
        <v>204731</v>
      </c>
      <c r="E63" s="31">
        <f t="shared" si="1"/>
        <v>41197.504779152834</v>
      </c>
      <c r="F63" s="36">
        <f t="shared" si="2"/>
        <v>-0.35898813565117155</v>
      </c>
      <c r="J63" s="21" t="s">
        <v>85</v>
      </c>
      <c r="K63" s="30">
        <f t="shared" si="11"/>
        <v>26408.089345004526</v>
      </c>
      <c r="L63" s="45">
        <f t="shared" si="4"/>
        <v>28481.05386518512</v>
      </c>
      <c r="M63" s="31">
        <f t="shared" si="9"/>
        <v>41197.504779152834</v>
      </c>
      <c r="N63" s="47">
        <f t="shared" si="6"/>
        <v>44431.39893224532</v>
      </c>
      <c r="O63" s="36">
        <f t="shared" si="10"/>
        <v>-0.35898813565117155</v>
      </c>
    </row>
    <row r="64" spans="1:15" ht="22.9" customHeight="1" thickTop="1" thickBot="1" x14ac:dyDescent="0.3">
      <c r="A64" s="21" t="s">
        <v>180</v>
      </c>
      <c r="B64" s="27">
        <v>125696</v>
      </c>
      <c r="C64" s="32">
        <f t="shared" si="0"/>
        <v>25293.49029077372</v>
      </c>
      <c r="D64" s="28">
        <v>1355535</v>
      </c>
      <c r="E64" s="31">
        <f t="shared" si="1"/>
        <v>272770.9025052822</v>
      </c>
      <c r="F64" s="36">
        <f t="shared" si="2"/>
        <v>-0.9072720365021929</v>
      </c>
      <c r="J64" s="21" t="s">
        <v>30</v>
      </c>
      <c r="K64" s="30">
        <f t="shared" si="11"/>
        <v>25293.49029077372</v>
      </c>
      <c r="L64" s="45">
        <f t="shared" si="4"/>
        <v>27278.961760493075</v>
      </c>
      <c r="M64" s="31">
        <f t="shared" si="9"/>
        <v>272770.9025052822</v>
      </c>
      <c r="N64" s="47">
        <f t="shared" si="6"/>
        <v>294182.69022092974</v>
      </c>
      <c r="O64" s="36">
        <f t="shared" si="10"/>
        <v>-0.9072720365021929</v>
      </c>
    </row>
    <row r="65" spans="1:15" ht="22.9" customHeight="1" thickTop="1" thickBot="1" x14ac:dyDescent="0.3">
      <c r="A65" s="22" t="s">
        <v>181</v>
      </c>
      <c r="B65" s="38">
        <v>2034111</v>
      </c>
      <c r="C65" s="32">
        <f t="shared" si="0"/>
        <v>409319.0461817084</v>
      </c>
      <c r="D65" s="39">
        <v>3232949.12</v>
      </c>
      <c r="E65" s="40">
        <f t="shared" si="1"/>
        <v>650558.22919810843</v>
      </c>
      <c r="F65" s="41">
        <f t="shared" si="2"/>
        <v>-0.37081874025904871</v>
      </c>
      <c r="J65" s="22" t="s">
        <v>31</v>
      </c>
      <c r="K65" s="30">
        <f t="shared" si="11"/>
        <v>409319.0461817084</v>
      </c>
      <c r="L65" s="45">
        <f t="shared" si="4"/>
        <v>441449.49867615779</v>
      </c>
      <c r="M65" s="40">
        <f t="shared" si="9"/>
        <v>650558.22919810843</v>
      </c>
      <c r="N65" s="48">
        <f t="shared" si="6"/>
        <v>701625.31359868054</v>
      </c>
      <c r="O65" s="41">
        <f t="shared" si="10"/>
        <v>-0.37081874025904871</v>
      </c>
    </row>
    <row r="66" spans="1:15" ht="22.9" customHeight="1" thickTop="1" thickBot="1" x14ac:dyDescent="0.3">
      <c r="A66" s="22" t="s">
        <v>182</v>
      </c>
      <c r="B66" s="38">
        <v>-1774017</v>
      </c>
      <c r="C66" s="32">
        <f t="shared" si="0"/>
        <v>-356980.98400241474</v>
      </c>
      <c r="D66" s="39">
        <v>-3005055.0100000002</v>
      </c>
      <c r="E66" s="40">
        <f t="shared" si="1"/>
        <v>-604699.66998692031</v>
      </c>
      <c r="F66" s="41">
        <f t="shared" si="2"/>
        <v>-0.40965573205929434</v>
      </c>
      <c r="J66" s="22" t="s">
        <v>32</v>
      </c>
      <c r="K66" s="30">
        <f t="shared" si="11"/>
        <v>-356980.98400241474</v>
      </c>
      <c r="L66" s="45">
        <f t="shared" si="4"/>
        <v>-385003.03832631622</v>
      </c>
      <c r="M66" s="40">
        <f t="shared" si="9"/>
        <v>-604699.66998692031</v>
      </c>
      <c r="N66" s="48">
        <f t="shared" si="6"/>
        <v>-652166.97990364174</v>
      </c>
      <c r="O66" s="41">
        <f t="shared" si="10"/>
        <v>-0.40965573205929434</v>
      </c>
    </row>
    <row r="67" spans="1:15" ht="22.9" customHeight="1" thickTop="1" thickBot="1" x14ac:dyDescent="0.3">
      <c r="A67" s="14" t="s">
        <v>183</v>
      </c>
      <c r="B67" s="27">
        <v>60412535</v>
      </c>
      <c r="C67" s="32">
        <f t="shared" si="0"/>
        <v>12156662.642116914</v>
      </c>
      <c r="D67" s="33">
        <v>60634564.471623093</v>
      </c>
      <c r="E67" s="34">
        <f t="shared" si="1"/>
        <v>12201341.074881395</v>
      </c>
      <c r="F67" s="35">
        <f t="shared" si="2"/>
        <v>-3.6617641036574516E-3</v>
      </c>
      <c r="J67" s="14" t="s">
        <v>33</v>
      </c>
      <c r="K67" s="30">
        <f t="shared" si="11"/>
        <v>12156662.642116914</v>
      </c>
      <c r="L67" s="45">
        <f t="shared" si="4"/>
        <v>13110928.208689613</v>
      </c>
      <c r="M67" s="34">
        <f t="shared" si="9"/>
        <v>12201341.074881395</v>
      </c>
      <c r="N67" s="46">
        <f t="shared" si="6"/>
        <v>13159113.779162092</v>
      </c>
      <c r="O67" s="35">
        <f t="shared" si="10"/>
        <v>-3.6617641036574516E-3</v>
      </c>
    </row>
    <row r="68" spans="1:15" ht="22.9" customHeight="1" thickTop="1" thickBot="1" x14ac:dyDescent="0.3">
      <c r="A68" s="14" t="s">
        <v>184</v>
      </c>
      <c r="B68" s="27">
        <v>50593206</v>
      </c>
      <c r="C68" s="32">
        <f t="shared" si="0"/>
        <v>10180743.736794446</v>
      </c>
      <c r="D68" s="33">
        <v>50255441.621996433</v>
      </c>
      <c r="E68" s="34">
        <f t="shared" si="1"/>
        <v>10112776.259582741</v>
      </c>
      <c r="F68" s="35">
        <f t="shared" si="2"/>
        <v>6.7209513458086996E-3</v>
      </c>
      <c r="J68" s="14" t="s">
        <v>34</v>
      </c>
      <c r="K68" s="30">
        <f t="shared" si="11"/>
        <v>10180743.736794446</v>
      </c>
      <c r="L68" s="45">
        <f t="shared" si="4"/>
        <v>10979904.943790963</v>
      </c>
      <c r="M68" s="34">
        <f t="shared" si="9"/>
        <v>10112776.259582741</v>
      </c>
      <c r="N68" s="46">
        <f t="shared" si="6"/>
        <v>10906602.201049618</v>
      </c>
      <c r="O68" s="35">
        <f t="shared" si="10"/>
        <v>6.7209513458086996E-3</v>
      </c>
    </row>
    <row r="69" spans="1:15" ht="22.9" customHeight="1" thickTop="1" thickBot="1" x14ac:dyDescent="0.3">
      <c r="A69" s="14" t="s">
        <v>185</v>
      </c>
      <c r="B69" s="27">
        <v>9819329</v>
      </c>
      <c r="C69" s="32">
        <f t="shared" si="0"/>
        <v>1975918.905322467</v>
      </c>
      <c r="D69" s="33">
        <v>10379122.84962666</v>
      </c>
      <c r="E69" s="34">
        <f t="shared" si="1"/>
        <v>2088564.8152986539</v>
      </c>
      <c r="F69" s="35">
        <f t="shared" si="2"/>
        <v>-5.3934601000198805E-2</v>
      </c>
      <c r="J69" s="14" t="s">
        <v>35</v>
      </c>
      <c r="K69" s="30">
        <f t="shared" si="11"/>
        <v>1975918.905322467</v>
      </c>
      <c r="L69" s="45">
        <f t="shared" si="4"/>
        <v>2131023.2648986499</v>
      </c>
      <c r="M69" s="34">
        <f t="shared" si="9"/>
        <v>2088564.8152986539</v>
      </c>
      <c r="N69" s="46">
        <f t="shared" si="6"/>
        <v>2252511.5781124746</v>
      </c>
      <c r="O69" s="35">
        <f t="shared" si="10"/>
        <v>-5.3934601000198805E-2</v>
      </c>
    </row>
    <row r="70" spans="1:15" ht="22.9" customHeight="1" thickTop="1" thickBot="1" x14ac:dyDescent="0.3">
      <c r="A70" s="21" t="s">
        <v>186</v>
      </c>
      <c r="B70" s="27">
        <v>1929869</v>
      </c>
      <c r="C70" s="32">
        <f t="shared" si="0"/>
        <v>388342.69041151024</v>
      </c>
      <c r="D70" s="28">
        <v>1965760.8475108973</v>
      </c>
      <c r="E70" s="31">
        <f t="shared" si="1"/>
        <v>395565.11671413569</v>
      </c>
      <c r="F70" s="36">
        <f t="shared" si="2"/>
        <v>-1.8258501565103714E-2</v>
      </c>
      <c r="J70" s="21" t="s">
        <v>36</v>
      </c>
      <c r="K70" s="30">
        <f t="shared" si="11"/>
        <v>388342.69041151024</v>
      </c>
      <c r="L70" s="45">
        <f t="shared" si="4"/>
        <v>418826.55497200397</v>
      </c>
      <c r="M70" s="31">
        <f t="shared" si="9"/>
        <v>395565.11671413569</v>
      </c>
      <c r="N70" s="47">
        <f t="shared" si="6"/>
        <v>426615.92245993693</v>
      </c>
      <c r="O70" s="36">
        <f t="shared" si="10"/>
        <v>-1.8258501565103714E-2</v>
      </c>
    </row>
    <row r="71" spans="1:15" ht="22.9" customHeight="1" thickTop="1" thickBot="1" x14ac:dyDescent="0.3">
      <c r="A71" s="21" t="s">
        <v>187</v>
      </c>
      <c r="B71" s="27" t="s">
        <v>124</v>
      </c>
      <c r="C71" s="32">
        <v>0</v>
      </c>
      <c r="D71" s="28">
        <v>0</v>
      </c>
      <c r="E71" s="31">
        <f t="shared" ref="E71:E75" si="12">D71/$F$1</f>
        <v>0</v>
      </c>
      <c r="F71" s="29" t="s">
        <v>107</v>
      </c>
      <c r="J71" s="21" t="s">
        <v>37</v>
      </c>
      <c r="K71" s="30">
        <f t="shared" si="11"/>
        <v>0</v>
      </c>
      <c r="L71" s="45" t="s">
        <v>107</v>
      </c>
      <c r="M71" s="31">
        <f t="shared" si="9"/>
        <v>0</v>
      </c>
      <c r="N71" s="47">
        <f t="shared" ref="N71:N75" si="13">D71/$H$1</f>
        <v>0</v>
      </c>
      <c r="O71" s="29" t="str">
        <f t="shared" si="10"/>
        <v>-</v>
      </c>
    </row>
    <row r="72" spans="1:15" ht="22.9" customHeight="1" thickTop="1" thickBot="1" x14ac:dyDescent="0.3">
      <c r="A72" s="21" t="s">
        <v>188</v>
      </c>
      <c r="B72" s="27" t="s">
        <v>124</v>
      </c>
      <c r="C72" s="32">
        <v>0</v>
      </c>
      <c r="D72" s="28">
        <v>5387</v>
      </c>
      <c r="E72" s="31">
        <f t="shared" si="12"/>
        <v>1084.0124761042359</v>
      </c>
      <c r="F72" s="29" t="s">
        <v>107</v>
      </c>
      <c r="J72" s="21" t="s">
        <v>86</v>
      </c>
      <c r="K72" s="30">
        <f t="shared" si="11"/>
        <v>0</v>
      </c>
      <c r="L72" s="45" t="s">
        <v>107</v>
      </c>
      <c r="M72" s="31">
        <f t="shared" si="9"/>
        <v>1084.0124761042359</v>
      </c>
      <c r="N72" s="47">
        <f t="shared" si="13"/>
        <v>1169.1045618299404</v>
      </c>
      <c r="O72" s="36" t="str">
        <f t="shared" si="10"/>
        <v>-</v>
      </c>
    </row>
    <row r="73" spans="1:15" ht="22.9" customHeight="1" thickTop="1" thickBot="1" x14ac:dyDescent="0.3">
      <c r="A73" s="16" t="s">
        <v>189</v>
      </c>
      <c r="B73" s="27">
        <v>7889460</v>
      </c>
      <c r="C73" s="32">
        <f t="shared" ref="C73:C75" si="14">B73/$F$1</f>
        <v>1587576.2149109568</v>
      </c>
      <c r="D73" s="33">
        <v>8407975.0021157637</v>
      </c>
      <c r="E73" s="34">
        <f t="shared" si="12"/>
        <v>1691915.6861084141</v>
      </c>
      <c r="F73" s="35">
        <f t="shared" ref="F73:F75" si="15">(B73-D73)/D73</f>
        <v>-6.1669427178992063E-2</v>
      </c>
      <c r="J73" s="16" t="s">
        <v>87</v>
      </c>
      <c r="K73" s="30">
        <f t="shared" si="11"/>
        <v>1587576.2149109568</v>
      </c>
      <c r="L73" s="45">
        <f t="shared" ref="L73:L75" si="16">B73/$H$1</f>
        <v>1712196.709926646</v>
      </c>
      <c r="M73" s="34">
        <f t="shared" si="9"/>
        <v>1691915.6861084141</v>
      </c>
      <c r="N73" s="46">
        <f t="shared" si="13"/>
        <v>1824726.5510907078</v>
      </c>
      <c r="O73" s="35">
        <f t="shared" si="10"/>
        <v>-6.1669427178992063E-2</v>
      </c>
    </row>
    <row r="74" spans="1:15" ht="22.9" customHeight="1" thickTop="1" thickBot="1" x14ac:dyDescent="0.3">
      <c r="A74" s="17" t="s">
        <v>190</v>
      </c>
      <c r="B74" s="27" t="s">
        <v>124</v>
      </c>
      <c r="C74" s="32">
        <v>0</v>
      </c>
      <c r="D74" s="28">
        <v>144470</v>
      </c>
      <c r="E74" s="31">
        <f t="shared" si="12"/>
        <v>29071.335144380722</v>
      </c>
      <c r="F74" s="29" t="s">
        <v>107</v>
      </c>
      <c r="J74" s="17" t="s">
        <v>88</v>
      </c>
      <c r="K74" s="30">
        <f t="shared" si="11"/>
        <v>0</v>
      </c>
      <c r="L74" s="45" t="s">
        <v>107</v>
      </c>
      <c r="M74" s="31">
        <f t="shared" si="9"/>
        <v>29071.335144380722</v>
      </c>
      <c r="N74" s="47">
        <f t="shared" si="13"/>
        <v>31353.357350579452</v>
      </c>
      <c r="O74" s="36" t="str">
        <f t="shared" si="10"/>
        <v>-</v>
      </c>
    </row>
    <row r="75" spans="1:15" ht="22.9" customHeight="1" thickTop="1" thickBot="1" x14ac:dyDescent="0.3">
      <c r="A75" s="19" t="s">
        <v>191</v>
      </c>
      <c r="B75" s="42">
        <v>7889460</v>
      </c>
      <c r="C75" s="60">
        <f t="shared" si="14"/>
        <v>1587576.2149109568</v>
      </c>
      <c r="D75" s="42">
        <v>8263505.0021157637</v>
      </c>
      <c r="E75" s="43">
        <f t="shared" si="12"/>
        <v>1662844.3509640333</v>
      </c>
      <c r="F75" s="44">
        <f t="shared" si="15"/>
        <v>-4.5264691195805451E-2</v>
      </c>
      <c r="J75" s="19" t="s">
        <v>89</v>
      </c>
      <c r="K75" s="43">
        <f t="shared" si="11"/>
        <v>1587576.2149109568</v>
      </c>
      <c r="L75" s="61">
        <f t="shared" si="16"/>
        <v>1712196.709926646</v>
      </c>
      <c r="M75" s="43">
        <f t="shared" si="9"/>
        <v>1662844.3509640333</v>
      </c>
      <c r="N75" s="49">
        <f t="shared" si="13"/>
        <v>1793373.1937401283</v>
      </c>
      <c r="O75" s="44">
        <f t="shared" si="10"/>
        <v>-4.5264691195805451E-2</v>
      </c>
    </row>
    <row r="76" spans="1:15" ht="12.75" thickTop="1" x14ac:dyDescent="0.25"/>
    <row r="80" spans="1:15" s="63" customFormat="1" x14ac:dyDescent="0.25">
      <c r="A80" s="62"/>
      <c r="J80" s="62"/>
    </row>
    <row r="104" spans="28:28" x14ac:dyDescent="0.25">
      <c r="AB104" s="20" t="s">
        <v>106</v>
      </c>
    </row>
  </sheetData>
  <mergeCells count="9">
    <mergeCell ref="S3:X3"/>
    <mergeCell ref="A1:B1"/>
    <mergeCell ref="B5:C5"/>
    <mergeCell ref="D5:E5"/>
    <mergeCell ref="K5:L5"/>
    <mergeCell ref="M5:N5"/>
    <mergeCell ref="J3:O3"/>
    <mergeCell ref="A3:F3"/>
    <mergeCell ref="C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C) Bilanț</vt:lpstr>
      <vt:lpstr>C) Contul de profit și pierdere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madalina costache</dc:creator>
  <cp:lastModifiedBy>Gabriel TICO</cp:lastModifiedBy>
  <dcterms:created xsi:type="dcterms:W3CDTF">2023-10-28T16:06:10Z</dcterms:created>
  <dcterms:modified xsi:type="dcterms:W3CDTF">2024-05-28T08:01:01Z</dcterms:modified>
</cp:coreProperties>
</file>