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A54B498-0BFA-40AB-957A-165A62A1D50E}" xr6:coauthVersionLast="47" xr6:coauthVersionMax="47" xr10:uidLastSave="{00000000-0000-0000-0000-000000000000}"/>
  <bookViews>
    <workbookView xWindow="-120" yWindow="-120" windowWidth="29040" windowHeight="15840" activeTab="1" xr2:uid="{A35976E2-801D-47CA-B2EF-75B3A1F040FD}"/>
  </bookViews>
  <sheets>
    <sheet name="BS pt import 16" sheetId="1" r:id="rId1"/>
    <sheet name="IS pt import 16" sheetId="2" r:id="rId2"/>
  </sheets>
  <definedNames>
    <definedName name="_xlnm.Database">#REF!</definedName>
    <definedName name="_xlnm.Print_Area" localSheetId="0">'BS pt import 16'!$A$1:$D$52</definedName>
    <definedName name="_xlnm.Print_Area" localSheetId="1">'IS pt import 16'!$A$1:$D$75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D8" i="1" l="1"/>
  <c r="D19" i="2"/>
  <c r="D9" i="2" l="1"/>
  <c r="D10" i="2"/>
  <c r="D11" i="2"/>
  <c r="D14" i="2"/>
  <c r="D16" i="2"/>
  <c r="D20" i="2"/>
  <c r="D23" i="2"/>
  <c r="D24" i="2"/>
  <c r="D25" i="2"/>
  <c r="D26" i="2"/>
  <c r="D27" i="2"/>
  <c r="D28" i="2"/>
  <c r="D29" i="2"/>
  <c r="D30" i="2"/>
  <c r="D31" i="2"/>
  <c r="D32" i="2"/>
  <c r="D33" i="2"/>
  <c r="D35" i="2"/>
  <c r="D36" i="2"/>
  <c r="D37" i="2"/>
  <c r="D38" i="2"/>
  <c r="D39" i="2"/>
  <c r="D40" i="2"/>
  <c r="D44" i="2"/>
  <c r="D46" i="2"/>
  <c r="D47" i="2"/>
  <c r="D48" i="2"/>
  <c r="D49" i="2"/>
  <c r="D50" i="2"/>
  <c r="D53" i="2"/>
  <c r="D56" i="2"/>
  <c r="D58" i="2"/>
  <c r="D62" i="2"/>
  <c r="D64" i="2"/>
  <c r="D65" i="2"/>
  <c r="D66" i="2"/>
  <c r="D67" i="2"/>
  <c r="D68" i="2"/>
  <c r="D69" i="2"/>
  <c r="D70" i="2"/>
  <c r="D72" i="2"/>
  <c r="D73" i="2"/>
  <c r="D74" i="2"/>
  <c r="D75" i="2"/>
  <c r="D8" i="2"/>
  <c r="D45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49" i="1"/>
  <c r="D51" i="1"/>
  <c r="D52" i="1"/>
  <c r="B80" i="2" l="1"/>
  <c r="B77" i="2"/>
  <c r="B78" i="2" l="1"/>
  <c r="B81" i="2"/>
</calcChain>
</file>

<file path=xl/sharedStrings.xml><?xml version="1.0" encoding="utf-8"?>
<sst xmlns="http://schemas.openxmlformats.org/spreadsheetml/2006/main" count="131" uniqueCount="116">
  <si>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</si>
  <si>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</si>
  <si>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</si>
  <si>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</si>
  <si>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</si>
  <si>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</si>
  <si>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</si>
  <si>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</si>
  <si>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</si>
  <si>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</si>
  <si>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</si>
  <si>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</si>
  <si>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</si>
  <si>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</si>
  <si>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</si>
  <si>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</si>
  <si>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</si>
  <si>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</si>
  <si>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</si>
  <si>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</si>
  <si>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</si>
  <si>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</si>
  <si>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</si>
  <si>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</si>
  <si>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</si>
  <si>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</si>
  <si>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</si>
  <si>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</si>
  <si>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</si>
  <si>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</si>
  <si>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</si>
  <si>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</si>
  <si>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</si>
  <si>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</si>
  <si>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</si>
  <si>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</si>
  <si>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</si>
  <si>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</si>
  <si>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</si>
  <si>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</si>
  <si>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</si>
  <si>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</si>
  <si>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</si>
  <si>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</si>
  <si>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</si>
  <si>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</si>
  <si>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</si>
  <si>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</si>
  <si>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</si>
  <si>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</si>
  <si>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</si>
  <si>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</si>
  <si>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</si>
  <si>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</si>
  <si>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</si>
  <si>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</si>
  <si>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</si>
  <si>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</si>
  <si>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</si>
  <si>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</si>
  <si>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</si>
  <si>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</si>
  <si>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</si>
  <si>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</si>
  <si>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</si>
  <si>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</si>
  <si>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</si>
  <si>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</si>
  <si>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</si>
  <si>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</si>
  <si>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</si>
  <si>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</si>
  <si>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</si>
  <si>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</si>
  <si>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</si>
  <si>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</si>
  <si>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</si>
  <si>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</si>
  <si>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</si>
  <si>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</si>
  <si>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</si>
  <si>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</si>
  <si>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</si>
  <si>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</si>
  <si>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</si>
  <si>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</si>
  <si>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</si>
  <si>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</si>
  <si>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</si>
  <si>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</si>
  <si>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</si>
  <si>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</si>
  <si>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</si>
  <si>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</si>
  <si>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</si>
  <si>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</si>
  <si>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</si>
  <si>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</si>
  <si>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</si>
  <si>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</si>
  <si>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</si>
  <si>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</si>
  <si>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 xml:space="preserve"> 31/12/2021</t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</si>
  <si>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</si>
  <si>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</si>
  <si>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</si>
  <si>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</si>
  <si>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</si>
  <si>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</si>
  <si>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</si>
  <si>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</si>
  <si>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</si>
  <si>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</si>
  <si>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 xml:space="preserve">    30/09/2022</t>
  </si>
  <si>
    <t>încheiat la 30 Septembrie 2022</t>
  </si>
  <si>
    <t xml:space="preserve">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</si>
</sst>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3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5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4" applyNumberFormat="0" applyAlignment="0" applyProtection="0"/>
    <xf numFmtId="0" fontId="23" fillId="7" borderId="5" applyNumberFormat="0" applyAlignment="0" applyProtection="0"/>
    <xf numFmtId="0" fontId="24" fillId="7" borderId="4" applyNumberFormat="0" applyAlignment="0" applyProtection="0"/>
    <xf numFmtId="0" fontId="25" fillId="0" borderId="6" applyNumberFormat="0" applyFill="0" applyAlignment="0" applyProtection="0"/>
    <xf numFmtId="0" fontId="26" fillId="8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9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6" fillId="0" borderId="0" xfId="1" applyNumberFormat="1" applyFont="1" applyFill="1"/>
    <xf numFmtId="0" fontId="6" fillId="0" borderId="0" xfId="0" applyFont="1"/>
    <xf numFmtId="165" fontId="6" fillId="0" borderId="0" xfId="0" applyNumberFormat="1" applyFont="1"/>
    <xf numFmtId="165" fontId="3" fillId="0" borderId="0" xfId="1" applyNumberFormat="1" applyFont="1" applyFill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/>
    <xf numFmtId="0" fontId="12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0" fontId="6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/>
    <xf numFmtId="10" fontId="6" fillId="2" borderId="0" xfId="0" applyNumberFormat="1" applyFont="1" applyFill="1"/>
    <xf numFmtId="10" fontId="6" fillId="0" borderId="0" xfId="0" applyNumberFormat="1" applyFont="1" applyAlignment="1">
      <alignment vertical="center"/>
    </xf>
    <xf numFmtId="165" fontId="6" fillId="2" borderId="0" xfId="1" applyNumberFormat="1" applyFont="1" applyFill="1"/>
    <xf numFmtId="9" fontId="6" fillId="0" borderId="0" xfId="2" applyFont="1"/>
    <xf numFmtId="0" fontId="6" fillId="2" borderId="0" xfId="0" applyFont="1" applyFill="1" applyAlignment="1">
      <alignment vertical="center" wrapText="1"/>
    </xf>
    <xf numFmtId="165" fontId="6" fillId="2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8" fillId="0" borderId="0" xfId="1" applyNumberFormat="1" applyFont="1" applyFill="1"/>
    <xf numFmtId="165" fontId="0" fillId="0" borderId="0" xfId="107" applyNumberFormat="1" applyFont="1" applyFill="1" applyAlignment="1">
      <alignment vertical="center"/>
    </xf>
    <xf numFmtId="165" fontId="0" fillId="0" borderId="0" xfId="107" applyNumberFormat="1" applyFont="1" applyFill="1"/>
    <xf numFmtId="165" fontId="0" fillId="2" borderId="0" xfId="107" applyNumberFormat="1" applyFont="1" applyFill="1"/>
    <xf numFmtId="165" fontId="6" fillId="2" borderId="0" xfId="107" applyNumberFormat="1" applyFont="1" applyFill="1"/>
    <xf numFmtId="165" fontId="3" fillId="0" borderId="0" xfId="107" applyNumberFormat="1" applyFont="1" applyFill="1"/>
    <xf numFmtId="165" fontId="6" fillId="0" borderId="0" xfId="107" applyNumberFormat="1" applyFont="1" applyFill="1"/>
    <xf numFmtId="165" fontId="16" fillId="0" borderId="0" xfId="107" applyNumberFormat="1" applyFont="1" applyFill="1"/>
    <xf numFmtId="165" fontId="0" fillId="0" borderId="0" xfId="1" applyNumberFormat="1" applyFont="1" applyFill="1"/>
    <xf numFmtId="165" fontId="36" fillId="0" borderId="0" xfId="107" applyNumberFormat="1" applyFont="1" applyFill="1"/>
    <xf numFmtId="0" fontId="10" fillId="0" borderId="0" xfId="0" applyFont="1" applyAlignment="1">
      <alignment horizontal="center" vertical="center"/>
    </xf>
  </cellXfs>
  <cellStyles count="155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2" xfId="4" xr:uid="{A8CF0507-F1E5-4F62-AAB3-F5D4B59DC57D}"/>
    <cellStyle name="Comma 2 2" xfId="107" xr:uid="{10AEC3BB-5B08-4038-A0D8-F7A16FAB13ED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8" xfId="6" xr:uid="{F3B6B22F-4408-44DD-BBBF-A412A4BEF1AB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Title 2" xfId="40" xr:uid="{8FAE08C5-6019-4781-96FA-A85697524611}"/>
    <cellStyle name="Total 2" xfId="54" xr:uid="{72DCCE66-FF1C-42E4-A172-71BD0C84A33B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7"/>
  <sheetViews>
    <sheetView showGridLines="0" topLeftCell="A21" zoomScale="110" zoomScaleNormal="110" workbookViewId="0">
      <selection activeCell="F53" sqref="F53"/>
    </sheetView>
  </sheetViews>
  <sheetFormatPr defaultColWidth="9.33203125" defaultRowHeight="11.25" x14ac:dyDescent="0.2"/>
  <cols>
    <col min="1" max="1" width="57.83203125" style="12" customWidth="1"/>
    <col min="2" max="2" width="19.1640625" customWidth="1"/>
    <col min="3" max="3" width="16.6640625" customWidth="1"/>
    <col min="4" max="4" width="8.83203125" style="7" customWidth="1"/>
    <col min="5" max="5" width="12.1640625" customWidth="1"/>
    <col min="6" max="6" width="13.1640625" customWidth="1"/>
    <col min="7" max="7" width="11.5" style="5" customWidth="1"/>
    <col min="8" max="8" width="11.33203125" style="5" customWidth="1"/>
  </cols>
  <sheetData>
    <row r="1" spans="1:8" ht="15" x14ac:dyDescent="0.2">
      <c r="A1" s="55" t="s">
        <v>99</v>
      </c>
      <c r="B1" s="55"/>
      <c r="C1" s="55"/>
      <c r="D1" s="55"/>
    </row>
    <row r="2" spans="1:8" ht="15" x14ac:dyDescent="0.2">
      <c r="A2" s="55" t="s">
        <v>100</v>
      </c>
      <c r="B2" s="55"/>
      <c r="C2" s="55"/>
      <c r="D2" s="55"/>
    </row>
    <row r="3" spans="1:8" ht="15" x14ac:dyDescent="0.2">
      <c r="A3" s="55" t="s">
        <v>114</v>
      </c>
      <c r="B3" s="55"/>
      <c r="C3" s="55"/>
      <c r="D3" s="55"/>
    </row>
    <row r="4" spans="1:8" ht="15" x14ac:dyDescent="0.2">
      <c r="A4" s="55" t="s">
        <v>101</v>
      </c>
      <c r="B4" s="55"/>
      <c r="C4" s="55"/>
      <c r="D4" s="55"/>
    </row>
    <row r="5" spans="1:8" ht="15" x14ac:dyDescent="0.25">
      <c r="A5" s="11"/>
      <c r="D5" s="22"/>
    </row>
    <row r="6" spans="1:8" s="2" customFormat="1" ht="15" customHeight="1" x14ac:dyDescent="0.2">
      <c r="A6" s="1"/>
      <c r="B6" s="23" t="s">
        <v>113</v>
      </c>
      <c r="C6" s="23" t="s">
        <v>102</v>
      </c>
      <c r="D6" s="24" t="s">
        <v>103</v>
      </c>
      <c r="G6" s="3"/>
      <c r="H6" s="3"/>
    </row>
    <row r="7" spans="1:8" s="2" customFormat="1" ht="15" customHeight="1" x14ac:dyDescent="0.2">
      <c r="A7" s="1"/>
      <c r="B7" s="26"/>
      <c r="C7" s="26"/>
      <c r="D7" s="27"/>
      <c r="G7" s="28"/>
      <c r="H7" s="28"/>
    </row>
    <row r="8" spans="1:8" x14ac:dyDescent="0.2">
      <c r="A8" s="12" t="s">
        <v>11</v>
      </c>
      <c r="B8" s="50">
        <v>6679768.7000000002</v>
      </c>
      <c r="C8" s="47">
        <v>1684128</v>
      </c>
      <c r="D8" s="34">
        <f>(B8-C8)/C8</f>
        <v>2.9663070146687187</v>
      </c>
      <c r="E8" s="4"/>
      <c r="F8" s="4"/>
    </row>
    <row r="9" spans="1:8" x14ac:dyDescent="0.2">
      <c r="A9" s="12" t="s">
        <v>12</v>
      </c>
      <c r="B9" s="50">
        <v>145350345.69085366</v>
      </c>
      <c r="C9" s="47">
        <v>94680966.984365091</v>
      </c>
      <c r="D9" s="34">
        <f t="shared" ref="D9:D52" si="0">(B9-C9)/C9</f>
        <v>0.53515907494751003</v>
      </c>
      <c r="E9" s="4"/>
      <c r="F9" s="4"/>
    </row>
    <row r="10" spans="1:8" x14ac:dyDescent="0.2">
      <c r="A10" s="12" t="s">
        <v>13</v>
      </c>
      <c r="B10" s="50">
        <v>54335.5</v>
      </c>
      <c r="C10" s="47">
        <v>51370</v>
      </c>
      <c r="D10" s="34">
        <f t="shared" si="0"/>
        <v>5.772824605801051E-2</v>
      </c>
      <c r="E10" s="4"/>
      <c r="F10" s="4"/>
    </row>
    <row r="11" spans="1:8" s="7" customFormat="1" x14ac:dyDescent="0.2">
      <c r="A11" s="29" t="s">
        <v>0</v>
      </c>
      <c r="B11" s="49">
        <v>152084449.89085364</v>
      </c>
      <c r="C11" s="49">
        <v>96416464.984365091</v>
      </c>
      <c r="D11" s="35">
        <f t="shared" si="0"/>
        <v>0.57737010909408137</v>
      </c>
      <c r="E11" s="8"/>
      <c r="F11" s="8"/>
      <c r="G11" s="38"/>
      <c r="H11" s="38"/>
    </row>
    <row r="12" spans="1:8" x14ac:dyDescent="0.2">
      <c r="A12" s="12" t="s">
        <v>14</v>
      </c>
      <c r="B12" s="50">
        <v>53705518.229629628</v>
      </c>
      <c r="C12" s="47">
        <v>30102953.100000001</v>
      </c>
      <c r="D12" s="34">
        <f t="shared" si="0"/>
        <v>0.7840614524170928</v>
      </c>
      <c r="E12" s="4"/>
      <c r="F12" s="4"/>
    </row>
    <row r="13" spans="1:8" x14ac:dyDescent="0.2">
      <c r="A13" s="12" t="s">
        <v>15</v>
      </c>
      <c r="B13" s="50">
        <v>15404186.916990004</v>
      </c>
      <c r="C13" s="47">
        <v>15077828</v>
      </c>
      <c r="D13" s="34">
        <f t="shared" si="0"/>
        <v>2.1644955559249283E-2</v>
      </c>
      <c r="E13" s="4"/>
      <c r="F13" s="4"/>
    </row>
    <row r="14" spans="1:8" x14ac:dyDescent="0.2">
      <c r="A14" s="12" t="s">
        <v>16</v>
      </c>
      <c r="B14" s="50">
        <v>0</v>
      </c>
      <c r="C14" s="47">
        <v>0</v>
      </c>
      <c r="D14" s="6">
        <v>0</v>
      </c>
      <c r="E14" s="4"/>
      <c r="F14" s="4"/>
    </row>
    <row r="15" spans="1:8" x14ac:dyDescent="0.2">
      <c r="A15" s="12" t="s">
        <v>17</v>
      </c>
      <c r="B15" s="50">
        <v>7374586</v>
      </c>
      <c r="C15" s="47">
        <v>4245479</v>
      </c>
      <c r="D15" s="34">
        <f t="shared" si="0"/>
        <v>0.73704451252732617</v>
      </c>
      <c r="E15" s="4"/>
      <c r="F15" s="4"/>
    </row>
    <row r="16" spans="1:8" s="7" customFormat="1" x14ac:dyDescent="0.2">
      <c r="A16" s="29" t="s">
        <v>1</v>
      </c>
      <c r="B16" s="49">
        <v>76484291.146619633</v>
      </c>
      <c r="C16" s="49">
        <v>49426260.100000001</v>
      </c>
      <c r="D16" s="35">
        <f t="shared" si="0"/>
        <v>0.54744241202703559</v>
      </c>
      <c r="E16" s="8"/>
      <c r="F16" s="8"/>
      <c r="G16" s="38"/>
      <c r="H16" s="38"/>
    </row>
    <row r="17" spans="1:8" s="7" customFormat="1" x14ac:dyDescent="0.2">
      <c r="A17" s="29" t="s">
        <v>104</v>
      </c>
      <c r="B17" s="49">
        <v>1650849</v>
      </c>
      <c r="C17" s="49">
        <v>1133043</v>
      </c>
      <c r="D17" s="35">
        <f t="shared" si="0"/>
        <v>0.45700472091526978</v>
      </c>
      <c r="E17" s="8"/>
      <c r="F17" s="8"/>
      <c r="G17" s="38"/>
      <c r="H17" s="38"/>
    </row>
    <row r="18" spans="1:8" x14ac:dyDescent="0.2">
      <c r="A18" s="13" t="s">
        <v>18</v>
      </c>
      <c r="B18" s="50">
        <v>1650849</v>
      </c>
      <c r="C18" s="47">
        <v>520529</v>
      </c>
      <c r="D18" s="34">
        <f t="shared" si="0"/>
        <v>2.1714832410874321</v>
      </c>
      <c r="E18" s="4"/>
      <c r="F18" s="4"/>
    </row>
    <row r="19" spans="1:8" x14ac:dyDescent="0.2">
      <c r="A19" s="13" t="s">
        <v>19</v>
      </c>
      <c r="B19" s="50">
        <v>0</v>
      </c>
      <c r="C19" s="47">
        <v>612514</v>
      </c>
      <c r="D19" s="34">
        <f t="shared" si="0"/>
        <v>-1</v>
      </c>
      <c r="E19" s="4"/>
      <c r="F19" s="4"/>
    </row>
    <row r="20" spans="1:8" s="33" customFormat="1" ht="22.5" x14ac:dyDescent="0.2">
      <c r="A20" s="30" t="s">
        <v>109</v>
      </c>
      <c r="B20" s="50">
        <v>46160822.277323492</v>
      </c>
      <c r="C20" s="47">
        <v>41793980</v>
      </c>
      <c r="D20" s="36">
        <f t="shared" si="0"/>
        <v>0.10448495877452905</v>
      </c>
      <c r="E20" s="31"/>
      <c r="F20" s="31"/>
      <c r="G20" s="32"/>
      <c r="H20" s="32"/>
    </row>
    <row r="21" spans="1:8" s="7" customFormat="1" x14ac:dyDescent="0.2">
      <c r="A21" s="29" t="s">
        <v>105</v>
      </c>
      <c r="B21" s="49">
        <v>29933246.869296141</v>
      </c>
      <c r="C21" s="49">
        <v>7954637.1000000015</v>
      </c>
      <c r="D21" s="35">
        <f t="shared" si="0"/>
        <v>2.7629933952984649</v>
      </c>
      <c r="E21" s="8"/>
      <c r="F21" s="8"/>
      <c r="G21" s="38"/>
      <c r="H21" s="38"/>
    </row>
    <row r="22" spans="1:8" s="7" customFormat="1" x14ac:dyDescent="0.2">
      <c r="A22" s="29" t="s">
        <v>106</v>
      </c>
      <c r="B22" s="49">
        <v>182017696.76014978</v>
      </c>
      <c r="C22" s="49">
        <v>104983616.0843651</v>
      </c>
      <c r="D22" s="35">
        <f t="shared" si="0"/>
        <v>0.73377240705711544</v>
      </c>
      <c r="E22" s="8"/>
      <c r="F22" s="8"/>
      <c r="G22" s="38"/>
      <c r="H22" s="38"/>
    </row>
    <row r="23" spans="1:8" s="33" customFormat="1" ht="22.5" x14ac:dyDescent="0.2">
      <c r="A23" s="30" t="s">
        <v>110</v>
      </c>
      <c r="B23" s="50">
        <v>105693708.74215099</v>
      </c>
      <c r="C23" s="46">
        <v>39325133</v>
      </c>
      <c r="D23" s="36">
        <f t="shared" si="0"/>
        <v>1.6876885258633707</v>
      </c>
      <c r="E23" s="31"/>
      <c r="F23" s="31"/>
      <c r="G23" s="32"/>
      <c r="H23" s="32"/>
    </row>
    <row r="24" spans="1:8" x14ac:dyDescent="0.2">
      <c r="A24" s="12" t="s">
        <v>111</v>
      </c>
      <c r="B24" s="50">
        <v>27325</v>
      </c>
      <c r="C24" s="47">
        <v>200465</v>
      </c>
      <c r="D24" s="34">
        <f t="shared" si="0"/>
        <v>-0.86369191629461506</v>
      </c>
      <c r="E24" s="4"/>
      <c r="F24" s="4"/>
    </row>
    <row r="25" spans="1:8" s="7" customFormat="1" x14ac:dyDescent="0.2">
      <c r="A25" s="29" t="s">
        <v>107</v>
      </c>
      <c r="B25" s="49">
        <v>2041071</v>
      </c>
      <c r="C25" s="49">
        <v>198172</v>
      </c>
      <c r="D25" s="35">
        <f t="shared" si="0"/>
        <v>9.2994923601719712</v>
      </c>
      <c r="E25" s="8"/>
      <c r="F25" s="8"/>
      <c r="G25" s="38"/>
      <c r="H25" s="38"/>
    </row>
    <row r="26" spans="1:8" s="7" customFormat="1" x14ac:dyDescent="0.2">
      <c r="A26" s="29" t="s">
        <v>20</v>
      </c>
      <c r="B26" s="49">
        <v>2041071</v>
      </c>
      <c r="C26" s="49">
        <v>198172</v>
      </c>
      <c r="D26" s="35">
        <f t="shared" si="0"/>
        <v>9.2994923601719712</v>
      </c>
      <c r="E26" s="8"/>
      <c r="F26" s="8"/>
      <c r="G26" s="38"/>
      <c r="H26" s="38"/>
    </row>
    <row r="27" spans="1:8" x14ac:dyDescent="0.2">
      <c r="A27" s="13" t="s">
        <v>18</v>
      </c>
      <c r="B27" s="54">
        <v>2041071</v>
      </c>
      <c r="C27" s="47">
        <v>198172</v>
      </c>
      <c r="D27" s="34">
        <f t="shared" si="0"/>
        <v>9.2994923601719712</v>
      </c>
      <c r="E27" s="4"/>
      <c r="F27" s="4"/>
    </row>
    <row r="28" spans="1:8" x14ac:dyDescent="0.2">
      <c r="A28" s="13" t="s">
        <v>19</v>
      </c>
      <c r="B28" s="50">
        <v>0</v>
      </c>
      <c r="C28" s="47">
        <v>0</v>
      </c>
      <c r="D28" s="6">
        <v>0</v>
      </c>
      <c r="E28" s="4"/>
      <c r="F28" s="4"/>
    </row>
    <row r="29" spans="1:8" s="7" customFormat="1" x14ac:dyDescent="0.2">
      <c r="A29" s="29" t="s">
        <v>21</v>
      </c>
      <c r="B29" s="49">
        <v>0</v>
      </c>
      <c r="C29" s="48">
        <v>0</v>
      </c>
      <c r="D29" s="37">
        <v>0</v>
      </c>
      <c r="E29" s="8"/>
      <c r="F29" s="8"/>
      <c r="G29" s="38"/>
      <c r="H29" s="38"/>
    </row>
    <row r="30" spans="1:8" x14ac:dyDescent="0.2">
      <c r="A30" s="13" t="s">
        <v>18</v>
      </c>
      <c r="B30" s="50">
        <v>0</v>
      </c>
      <c r="C30" s="47">
        <v>0</v>
      </c>
      <c r="D30" s="6">
        <v>0</v>
      </c>
      <c r="E30" s="4"/>
      <c r="F30" s="4"/>
    </row>
    <row r="31" spans="1:8" x14ac:dyDescent="0.2">
      <c r="A31" s="13" t="s">
        <v>19</v>
      </c>
      <c r="B31" s="50">
        <v>0</v>
      </c>
      <c r="C31" s="47">
        <v>0</v>
      </c>
      <c r="D31" s="6">
        <v>0</v>
      </c>
      <c r="E31" s="4"/>
      <c r="F31" s="4"/>
    </row>
    <row r="32" spans="1:8" s="43" customFormat="1" ht="22.5" x14ac:dyDescent="0.2">
      <c r="A32" s="39" t="s">
        <v>22</v>
      </c>
      <c r="B32" s="49">
        <v>0</v>
      </c>
      <c r="C32" s="48">
        <v>0</v>
      </c>
      <c r="D32" s="40">
        <v>0</v>
      </c>
      <c r="E32" s="41"/>
      <c r="F32" s="41"/>
      <c r="G32" s="42"/>
      <c r="H32" s="42"/>
    </row>
    <row r="33" spans="1:8" x14ac:dyDescent="0.2">
      <c r="A33" s="13" t="s">
        <v>18</v>
      </c>
      <c r="B33" s="50">
        <v>0</v>
      </c>
      <c r="C33" s="47">
        <v>0</v>
      </c>
      <c r="D33" s="6">
        <v>0</v>
      </c>
      <c r="E33" s="4"/>
      <c r="F33" s="4"/>
    </row>
    <row r="34" spans="1:8" x14ac:dyDescent="0.2">
      <c r="A34" s="13" t="s">
        <v>19</v>
      </c>
      <c r="B34" s="50">
        <v>0</v>
      </c>
      <c r="C34" s="47">
        <v>0</v>
      </c>
      <c r="D34" s="6">
        <v>0</v>
      </c>
      <c r="E34" s="4"/>
      <c r="F34" s="4"/>
    </row>
    <row r="35" spans="1:8" x14ac:dyDescent="0.2">
      <c r="A35" s="12" t="s">
        <v>23</v>
      </c>
      <c r="B35" s="50">
        <v>0</v>
      </c>
      <c r="C35" s="47">
        <v>0</v>
      </c>
      <c r="D35" s="6">
        <v>0</v>
      </c>
      <c r="E35" s="4"/>
      <c r="F35" s="4"/>
    </row>
    <row r="36" spans="1:8" s="7" customFormat="1" x14ac:dyDescent="0.2">
      <c r="A36" s="29" t="s">
        <v>2</v>
      </c>
      <c r="B36" s="49">
        <v>31818845</v>
      </c>
      <c r="C36" s="49">
        <v>10606282</v>
      </c>
      <c r="D36" s="35">
        <f t="shared" si="0"/>
        <v>1.9999999057162539</v>
      </c>
      <c r="E36" s="8"/>
      <c r="F36" s="8"/>
      <c r="G36" s="38"/>
      <c r="H36" s="38"/>
    </row>
    <row r="37" spans="1:8" x14ac:dyDescent="0.2">
      <c r="A37" s="12" t="s">
        <v>24</v>
      </c>
      <c r="B37" s="50">
        <v>31818845</v>
      </c>
      <c r="C37" s="47">
        <v>10606282</v>
      </c>
      <c r="D37" s="34">
        <f t="shared" si="0"/>
        <v>1.9999999057162539</v>
      </c>
      <c r="E37" s="4"/>
      <c r="F37" s="4"/>
    </row>
    <row r="38" spans="1:8" x14ac:dyDescent="0.2">
      <c r="A38" s="12" t="s">
        <v>25</v>
      </c>
      <c r="B38" s="50">
        <v>0</v>
      </c>
      <c r="C38" s="47">
        <v>0</v>
      </c>
      <c r="D38" s="6">
        <v>0</v>
      </c>
      <c r="E38" s="4"/>
      <c r="F38" s="4"/>
    </row>
    <row r="39" spans="1:8" x14ac:dyDescent="0.2">
      <c r="A39" s="12" t="s">
        <v>26</v>
      </c>
      <c r="B39" s="50">
        <v>0</v>
      </c>
      <c r="C39" s="47">
        <v>0</v>
      </c>
      <c r="D39" s="6">
        <v>0</v>
      </c>
      <c r="E39" s="4"/>
      <c r="F39" s="4"/>
    </row>
    <row r="40" spans="1:8" x14ac:dyDescent="0.2">
      <c r="A40" s="12" t="s">
        <v>27</v>
      </c>
      <c r="B40" s="50">
        <v>0</v>
      </c>
      <c r="C40" s="47">
        <v>0</v>
      </c>
      <c r="D40" s="6">
        <v>0</v>
      </c>
      <c r="E40" s="4"/>
      <c r="F40" s="4"/>
    </row>
    <row r="41" spans="1:8" x14ac:dyDescent="0.2">
      <c r="A41" s="12" t="s">
        <v>28</v>
      </c>
      <c r="B41" s="50">
        <v>0</v>
      </c>
      <c r="C41" s="47">
        <v>0</v>
      </c>
      <c r="D41" s="6">
        <v>0</v>
      </c>
      <c r="E41" s="4"/>
      <c r="F41" s="4"/>
    </row>
    <row r="42" spans="1:8" x14ac:dyDescent="0.2">
      <c r="A42" s="12" t="s">
        <v>29</v>
      </c>
      <c r="B42" s="50">
        <v>734004</v>
      </c>
      <c r="C42" s="47">
        <v>21946567</v>
      </c>
      <c r="D42" s="34">
        <f t="shared" si="0"/>
        <v>-0.96655495139627079</v>
      </c>
      <c r="E42" s="4"/>
      <c r="F42" s="4"/>
    </row>
    <row r="43" spans="1:8" x14ac:dyDescent="0.2">
      <c r="A43" s="12" t="s">
        <v>30</v>
      </c>
      <c r="B43" s="50">
        <v>0</v>
      </c>
      <c r="C43" s="47">
        <v>0</v>
      </c>
      <c r="D43" s="6">
        <v>0</v>
      </c>
      <c r="E43" s="4"/>
      <c r="F43" s="4"/>
    </row>
    <row r="44" spans="1:8" x14ac:dyDescent="0.2">
      <c r="A44" s="12" t="s">
        <v>31</v>
      </c>
      <c r="B44" s="50">
        <v>142766</v>
      </c>
      <c r="C44" s="47">
        <v>142826</v>
      </c>
      <c r="D44" s="34">
        <f t="shared" si="0"/>
        <v>-4.2009157996443226E-4</v>
      </c>
      <c r="E44" s="4"/>
      <c r="F44" s="4"/>
    </row>
    <row r="45" spans="1:8" x14ac:dyDescent="0.2">
      <c r="A45" s="12" t="s">
        <v>32</v>
      </c>
      <c r="B45" s="50">
        <v>-21760</v>
      </c>
      <c r="C45" s="47">
        <v>-21760</v>
      </c>
      <c r="D45" s="34">
        <f t="shared" si="0"/>
        <v>0</v>
      </c>
      <c r="E45" s="4"/>
      <c r="F45" s="4"/>
    </row>
    <row r="46" spans="1:8" x14ac:dyDescent="0.2">
      <c r="A46" s="12" t="s">
        <v>33</v>
      </c>
      <c r="B46" s="50">
        <v>0</v>
      </c>
      <c r="C46" s="47">
        <v>0</v>
      </c>
      <c r="D46" s="6">
        <v>0</v>
      </c>
      <c r="E46" s="4"/>
      <c r="F46" s="4"/>
    </row>
    <row r="47" spans="1:8" x14ac:dyDescent="0.2">
      <c r="A47" s="12" t="s">
        <v>34</v>
      </c>
      <c r="B47" s="50">
        <v>0</v>
      </c>
      <c r="C47" s="47">
        <v>0</v>
      </c>
      <c r="D47" s="6">
        <v>0</v>
      </c>
      <c r="E47" s="4"/>
      <c r="F47" s="4"/>
    </row>
    <row r="48" spans="1:8" x14ac:dyDescent="0.2">
      <c r="A48" s="12" t="s">
        <v>35</v>
      </c>
      <c r="B48" s="50">
        <v>32364363.908365086</v>
      </c>
      <c r="C48" s="47">
        <v>23584202</v>
      </c>
      <c r="D48" s="34">
        <f t="shared" si="0"/>
        <v>0.37228997226046001</v>
      </c>
      <c r="E48" s="4"/>
      <c r="F48" s="4"/>
    </row>
    <row r="49" spans="1:8" x14ac:dyDescent="0.2">
      <c r="A49" s="12" t="s">
        <v>36</v>
      </c>
      <c r="B49" s="50">
        <v>10595644.110342227</v>
      </c>
      <c r="C49" s="47">
        <v>8888909.9083650857</v>
      </c>
      <c r="D49" s="34">
        <f t="shared" si="0"/>
        <v>0.19200714368484992</v>
      </c>
      <c r="E49" s="4"/>
      <c r="F49" s="4"/>
    </row>
    <row r="50" spans="1:8" x14ac:dyDescent="0.2">
      <c r="A50" s="12" t="s">
        <v>37</v>
      </c>
      <c r="B50" s="50">
        <v>0</v>
      </c>
      <c r="C50" s="47">
        <v>-91886</v>
      </c>
      <c r="D50" s="6">
        <v>0</v>
      </c>
      <c r="E50" s="4"/>
      <c r="F50" s="4"/>
    </row>
    <row r="51" spans="1:8" x14ac:dyDescent="0.2">
      <c r="A51" s="12" t="s">
        <v>38</v>
      </c>
      <c r="B51" s="50">
        <v>662800</v>
      </c>
      <c r="C51" s="47">
        <v>402877</v>
      </c>
      <c r="D51" s="34">
        <f t="shared" si="0"/>
        <v>0.64516713537878811</v>
      </c>
      <c r="E51" s="4"/>
      <c r="F51" s="4"/>
    </row>
    <row r="52" spans="1:8" s="7" customFormat="1" x14ac:dyDescent="0.2">
      <c r="A52" s="29" t="s">
        <v>39</v>
      </c>
      <c r="B52" s="49">
        <v>76296663.018707305</v>
      </c>
      <c r="C52" s="49">
        <v>65458017.908365086</v>
      </c>
      <c r="D52" s="35">
        <f t="shared" si="0"/>
        <v>0.16558162707455149</v>
      </c>
      <c r="E52" s="8"/>
      <c r="F52" s="8"/>
      <c r="G52" s="38"/>
      <c r="H52" s="38"/>
    </row>
    <row r="53" spans="1:8" x14ac:dyDescent="0.2">
      <c r="A53" s="14"/>
      <c r="B53" s="51"/>
      <c r="D53" s="8"/>
      <c r="E53" s="4"/>
      <c r="F53" s="4"/>
    </row>
    <row r="54" spans="1:8" x14ac:dyDescent="0.2">
      <c r="A54" s="14"/>
      <c r="B54" s="51"/>
      <c r="D54" s="8"/>
      <c r="E54" s="4"/>
      <c r="F54" s="4"/>
    </row>
    <row r="55" spans="1:8" x14ac:dyDescent="0.2">
      <c r="B55" s="51"/>
    </row>
    <row r="56" spans="1:8" x14ac:dyDescent="0.2">
      <c r="A56" s="15"/>
    </row>
    <row r="57" spans="1:8" x14ac:dyDescent="0.2">
      <c r="A57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5"/>
  <sheetViews>
    <sheetView showGridLines="0" tabSelected="1" zoomScale="120" zoomScaleNormal="120" workbookViewId="0">
      <selection activeCell="A19" sqref="A19"/>
    </sheetView>
  </sheetViews>
  <sheetFormatPr defaultRowHeight="11.25" outlineLevelRow="1" x14ac:dyDescent="0.2"/>
  <cols>
    <col min="1" max="1" width="54.1640625" style="12" customWidth="1"/>
    <col min="2" max="2" width="18.83203125" customWidth="1"/>
    <col min="3" max="3" width="20.5" customWidth="1"/>
    <col min="4" max="4" width="10" style="7" customWidth="1"/>
  </cols>
  <sheetData>
    <row r="1" spans="1:4" ht="15" x14ac:dyDescent="0.2">
      <c r="A1" s="55" t="s">
        <v>99</v>
      </c>
      <c r="B1" s="55"/>
      <c r="C1" s="55"/>
      <c r="D1" s="55"/>
    </row>
    <row r="2" spans="1:4" ht="15" x14ac:dyDescent="0.2">
      <c r="A2" s="55" t="s">
        <v>108</v>
      </c>
      <c r="B2" s="55"/>
      <c r="C2" s="55"/>
      <c r="D2" s="55"/>
    </row>
    <row r="3" spans="1:4" ht="15" x14ac:dyDescent="0.2">
      <c r="A3" s="55" t="s">
        <v>114</v>
      </c>
      <c r="B3" s="55"/>
      <c r="C3" s="55"/>
      <c r="D3" s="55"/>
    </row>
    <row r="4" spans="1:4" ht="15" x14ac:dyDescent="0.2">
      <c r="A4" s="55" t="s">
        <v>101</v>
      </c>
      <c r="B4" s="55"/>
      <c r="C4" s="55"/>
      <c r="D4" s="55"/>
    </row>
    <row r="5" spans="1:4" x14ac:dyDescent="0.2">
      <c r="A5" s="10"/>
      <c r="B5" s="25"/>
      <c r="C5" s="25"/>
    </row>
    <row r="6" spans="1:4" ht="16.5" customHeight="1" x14ac:dyDescent="0.2">
      <c r="A6" s="17"/>
      <c r="B6" s="23" t="s">
        <v>113</v>
      </c>
      <c r="C6" s="23" t="s">
        <v>115</v>
      </c>
      <c r="D6" s="24" t="s">
        <v>103</v>
      </c>
    </row>
    <row r="7" spans="1:4" x14ac:dyDescent="0.2">
      <c r="A7" s="18"/>
      <c r="B7" s="44"/>
      <c r="C7" s="44"/>
    </row>
    <row r="8" spans="1:4" x14ac:dyDescent="0.2">
      <c r="A8" s="29" t="s">
        <v>3</v>
      </c>
      <c r="B8" s="49">
        <v>103227460.53999999</v>
      </c>
      <c r="C8" s="37">
        <v>32113564</v>
      </c>
      <c r="D8" s="35">
        <f>(B8-C8)/C8</f>
        <v>2.214450459002308</v>
      </c>
    </row>
    <row r="9" spans="1:4" x14ac:dyDescent="0.2">
      <c r="A9" s="12" t="s">
        <v>40</v>
      </c>
      <c r="B9" s="50">
        <v>101259031.34</v>
      </c>
      <c r="C9" s="53">
        <v>31398291</v>
      </c>
      <c r="D9" s="34">
        <f t="shared" ref="D9:D72" si="0">(B9-C9)/C9</f>
        <v>2.2249854407680978</v>
      </c>
    </row>
    <row r="10" spans="1:4" x14ac:dyDescent="0.2">
      <c r="A10" s="12" t="s">
        <v>41</v>
      </c>
      <c r="B10" s="52">
        <v>1993641.2000000002</v>
      </c>
      <c r="C10" s="53">
        <v>715441</v>
      </c>
      <c r="D10" s="34">
        <f t="shared" si="0"/>
        <v>1.7865906482854634</v>
      </c>
    </row>
    <row r="11" spans="1:4" x14ac:dyDescent="0.2">
      <c r="A11" s="12" t="s">
        <v>42</v>
      </c>
      <c r="B11" s="50">
        <v>-25212</v>
      </c>
      <c r="C11" s="53">
        <v>-168</v>
      </c>
      <c r="D11" s="34">
        <f t="shared" si="0"/>
        <v>149.07142857142858</v>
      </c>
    </row>
    <row r="12" spans="1:4" ht="22.5" x14ac:dyDescent="0.2">
      <c r="A12" s="12" t="s">
        <v>43</v>
      </c>
      <c r="B12" s="50">
        <v>0</v>
      </c>
      <c r="C12" s="53">
        <v>0</v>
      </c>
      <c r="D12" s="6">
        <v>0</v>
      </c>
    </row>
    <row r="13" spans="1:4" x14ac:dyDescent="0.2">
      <c r="A13" s="12" t="s">
        <v>112</v>
      </c>
      <c r="B13" s="50">
        <v>0</v>
      </c>
      <c r="C13" s="53">
        <v>0</v>
      </c>
      <c r="D13" s="6">
        <v>0</v>
      </c>
    </row>
    <row r="14" spans="1:4" x14ac:dyDescent="0.2">
      <c r="A14" s="12" t="s">
        <v>44</v>
      </c>
      <c r="B14" s="50">
        <v>31225246.462547131</v>
      </c>
      <c r="C14" s="53">
        <v>4345213</v>
      </c>
      <c r="D14" s="34">
        <f t="shared" si="0"/>
        <v>6.1861256197445629</v>
      </c>
    </row>
    <row r="15" spans="1:4" x14ac:dyDescent="0.2">
      <c r="A15" s="12" t="s">
        <v>45</v>
      </c>
      <c r="B15" s="50">
        <v>0</v>
      </c>
      <c r="C15" s="53">
        <v>0</v>
      </c>
      <c r="D15" s="6">
        <v>0</v>
      </c>
    </row>
    <row r="16" spans="1:4" x14ac:dyDescent="0.2">
      <c r="A16" s="12" t="s">
        <v>46</v>
      </c>
      <c r="B16" s="50">
        <v>5114300.7749198461</v>
      </c>
      <c r="C16" s="53">
        <v>1274291</v>
      </c>
      <c r="D16" s="34">
        <f t="shared" si="0"/>
        <v>3.0134480859708233</v>
      </c>
    </row>
    <row r="17" spans="1:4" x14ac:dyDescent="0.2">
      <c r="A17" s="12" t="s">
        <v>47</v>
      </c>
      <c r="B17" s="50">
        <v>0</v>
      </c>
      <c r="C17" s="53">
        <v>0</v>
      </c>
      <c r="D17" s="6">
        <v>0</v>
      </c>
    </row>
    <row r="18" spans="1:4" x14ac:dyDescent="0.2">
      <c r="A18" s="12" t="s">
        <v>48</v>
      </c>
      <c r="B18" s="50">
        <v>0</v>
      </c>
      <c r="C18" s="53">
        <v>0</v>
      </c>
      <c r="D18" s="6">
        <v>0</v>
      </c>
    </row>
    <row r="19" spans="1:4" x14ac:dyDescent="0.2">
      <c r="A19" s="12" t="s">
        <v>49</v>
      </c>
      <c r="B19" s="50">
        <v>8556565</v>
      </c>
      <c r="C19" s="53">
        <v>2487365</v>
      </c>
      <c r="D19" s="34">
        <f t="shared" si="0"/>
        <v>2.4400118197369505</v>
      </c>
    </row>
    <row r="20" spans="1:4" x14ac:dyDescent="0.2">
      <c r="A20" s="12" t="s">
        <v>50</v>
      </c>
      <c r="B20" s="50">
        <v>690757.59000000008</v>
      </c>
      <c r="C20" s="53">
        <v>1240019</v>
      </c>
      <c r="D20" s="34">
        <f t="shared" si="0"/>
        <v>-0.44294596292476157</v>
      </c>
    </row>
    <row r="21" spans="1:4" x14ac:dyDescent="0.2">
      <c r="A21" s="19" t="s">
        <v>51</v>
      </c>
      <c r="B21" s="50">
        <v>66012</v>
      </c>
      <c r="C21" s="53">
        <v>0</v>
      </c>
      <c r="D21" s="6">
        <v>0</v>
      </c>
    </row>
    <row r="22" spans="1:4" x14ac:dyDescent="0.2">
      <c r="A22" s="19" t="s">
        <v>52</v>
      </c>
      <c r="B22" s="50">
        <v>0</v>
      </c>
      <c r="C22" s="53">
        <v>0</v>
      </c>
      <c r="D22" s="6">
        <v>0</v>
      </c>
    </row>
    <row r="23" spans="1:4" x14ac:dyDescent="0.2">
      <c r="A23" s="39" t="s">
        <v>4</v>
      </c>
      <c r="B23" s="49">
        <v>148814330.36746699</v>
      </c>
      <c r="C23" s="37">
        <v>41460452</v>
      </c>
      <c r="D23" s="35">
        <f t="shared" si="0"/>
        <v>2.5893079594855113</v>
      </c>
    </row>
    <row r="24" spans="1:4" x14ac:dyDescent="0.2">
      <c r="A24" s="12" t="s">
        <v>53</v>
      </c>
      <c r="B24" s="50">
        <v>69887292.24254714</v>
      </c>
      <c r="C24" s="53">
        <v>12234516</v>
      </c>
      <c r="D24" s="34">
        <f t="shared" si="0"/>
        <v>4.7123054350942155</v>
      </c>
    </row>
    <row r="25" spans="1:4" x14ac:dyDescent="0.2">
      <c r="A25" s="12" t="s">
        <v>54</v>
      </c>
      <c r="B25" s="52">
        <v>1311023.01</v>
      </c>
      <c r="C25" s="53">
        <v>651344</v>
      </c>
      <c r="D25" s="34">
        <f t="shared" si="0"/>
        <v>1.0127966328084699</v>
      </c>
    </row>
    <row r="26" spans="1:4" x14ac:dyDescent="0.2">
      <c r="A26" s="12" t="s">
        <v>55</v>
      </c>
      <c r="B26" s="52">
        <v>2042199</v>
      </c>
      <c r="C26" s="53">
        <v>582148</v>
      </c>
      <c r="D26" s="34">
        <f t="shared" si="0"/>
        <v>2.5080409105588268</v>
      </c>
    </row>
    <row r="27" spans="1:4" x14ac:dyDescent="0.2">
      <c r="A27" s="12" t="s">
        <v>56</v>
      </c>
      <c r="B27" s="52">
        <v>4169965.2603703705</v>
      </c>
      <c r="C27" s="53">
        <v>608994</v>
      </c>
      <c r="D27" s="34">
        <f t="shared" si="0"/>
        <v>5.8473010577614399</v>
      </c>
    </row>
    <row r="28" spans="1:4" x14ac:dyDescent="0.2">
      <c r="A28" s="12" t="s">
        <v>57</v>
      </c>
      <c r="B28" s="50">
        <v>-56144</v>
      </c>
      <c r="C28" s="53">
        <v>-20589</v>
      </c>
      <c r="D28" s="34">
        <f t="shared" si="0"/>
        <v>1.7268930011171013</v>
      </c>
    </row>
    <row r="29" spans="1:4" x14ac:dyDescent="0.2">
      <c r="A29" s="39" t="s">
        <v>5</v>
      </c>
      <c r="B29" s="49">
        <v>15330356</v>
      </c>
      <c r="C29" s="37">
        <v>7859821</v>
      </c>
      <c r="D29" s="35">
        <f t="shared" si="0"/>
        <v>0.95047139114236823</v>
      </c>
    </row>
    <row r="30" spans="1:4" x14ac:dyDescent="0.2">
      <c r="A30" s="12" t="s">
        <v>58</v>
      </c>
      <c r="B30" s="50">
        <v>14966793</v>
      </c>
      <c r="C30" s="53">
        <v>7669846</v>
      </c>
      <c r="D30" s="34">
        <f t="shared" si="0"/>
        <v>0.95138116202072376</v>
      </c>
    </row>
    <row r="31" spans="1:4" x14ac:dyDescent="0.2">
      <c r="A31" s="12" t="s">
        <v>59</v>
      </c>
      <c r="B31" s="50">
        <v>363563</v>
      </c>
      <c r="C31" s="53">
        <v>189975</v>
      </c>
      <c r="D31" s="34">
        <f t="shared" si="0"/>
        <v>0.91374128174759839</v>
      </c>
    </row>
    <row r="32" spans="1:4" ht="22.5" x14ac:dyDescent="0.2">
      <c r="A32" s="39" t="s">
        <v>6</v>
      </c>
      <c r="B32" s="49">
        <v>14500638.558030924</v>
      </c>
      <c r="C32" s="37">
        <v>4343666</v>
      </c>
      <c r="D32" s="35">
        <f t="shared" si="0"/>
        <v>2.3383410598399887</v>
      </c>
    </row>
    <row r="33" spans="1:4" x14ac:dyDescent="0.2">
      <c r="A33" s="12" t="s">
        <v>60</v>
      </c>
      <c r="B33" s="50">
        <v>14501117.558030924</v>
      </c>
      <c r="C33" s="53">
        <v>4343666</v>
      </c>
      <c r="D33" s="34">
        <f t="shared" si="0"/>
        <v>2.3384513353538057</v>
      </c>
    </row>
    <row r="34" spans="1:4" x14ac:dyDescent="0.2">
      <c r="A34" s="12" t="s">
        <v>61</v>
      </c>
      <c r="B34" s="50">
        <v>-479</v>
      </c>
      <c r="C34" s="53">
        <v>0</v>
      </c>
      <c r="D34" s="6">
        <v>0</v>
      </c>
    </row>
    <row r="35" spans="1:4" x14ac:dyDescent="0.2">
      <c r="A35" s="39" t="s">
        <v>7</v>
      </c>
      <c r="B35" s="49">
        <v>758793</v>
      </c>
      <c r="C35" s="37">
        <v>188250</v>
      </c>
      <c r="D35" s="35">
        <f t="shared" si="0"/>
        <v>3.0307729083665338</v>
      </c>
    </row>
    <row r="36" spans="1:4" x14ac:dyDescent="0.2">
      <c r="A36" s="12" t="s">
        <v>62</v>
      </c>
      <c r="B36" s="50">
        <v>17821</v>
      </c>
      <c r="C36" s="53">
        <v>26097</v>
      </c>
      <c r="D36" s="34">
        <f t="shared" si="0"/>
        <v>-0.31712457370578995</v>
      </c>
    </row>
    <row r="37" spans="1:4" x14ac:dyDescent="0.2">
      <c r="A37" s="12" t="s">
        <v>63</v>
      </c>
      <c r="B37" s="50">
        <v>776614</v>
      </c>
      <c r="C37" s="53">
        <v>214347</v>
      </c>
      <c r="D37" s="34">
        <f t="shared" si="0"/>
        <v>2.6231624422081952</v>
      </c>
    </row>
    <row r="38" spans="1:4" x14ac:dyDescent="0.2">
      <c r="A38" s="39" t="s">
        <v>8</v>
      </c>
      <c r="B38" s="49">
        <v>24228622.674025323</v>
      </c>
      <c r="C38" s="37">
        <v>10648297</v>
      </c>
      <c r="D38" s="35">
        <f t="shared" si="0"/>
        <v>1.2753518871633016</v>
      </c>
    </row>
    <row r="39" spans="1:4" x14ac:dyDescent="0.2">
      <c r="A39" s="12" t="s">
        <v>64</v>
      </c>
      <c r="B39" s="50">
        <v>22392377.289999995</v>
      </c>
      <c r="C39" s="53">
        <v>8955993</v>
      </c>
      <c r="D39" s="34">
        <f t="shared" si="0"/>
        <v>1.5002673952514249</v>
      </c>
    </row>
    <row r="40" spans="1:4" ht="33.75" x14ac:dyDescent="0.2">
      <c r="A40" s="12" t="s">
        <v>65</v>
      </c>
      <c r="B40" s="50">
        <v>397293</v>
      </c>
      <c r="C40" s="53">
        <v>174355</v>
      </c>
      <c r="D40" s="34">
        <f t="shared" si="0"/>
        <v>1.2786441455650828</v>
      </c>
    </row>
    <row r="41" spans="1:4" x14ac:dyDescent="0.2">
      <c r="A41" s="12" t="s">
        <v>66</v>
      </c>
      <c r="B41" s="50">
        <v>0</v>
      </c>
      <c r="C41" s="53">
        <v>0</v>
      </c>
      <c r="D41" s="6">
        <v>0</v>
      </c>
    </row>
    <row r="42" spans="1:4" x14ac:dyDescent="0.2">
      <c r="A42" s="12" t="s">
        <v>67</v>
      </c>
      <c r="B42" s="50">
        <v>0</v>
      </c>
      <c r="C42" s="53">
        <v>0</v>
      </c>
      <c r="D42" s="6">
        <v>0</v>
      </c>
    </row>
    <row r="43" spans="1:4" x14ac:dyDescent="0.2">
      <c r="A43" s="12" t="s">
        <v>68</v>
      </c>
      <c r="B43" s="50">
        <v>0</v>
      </c>
      <c r="C43" s="53">
        <v>0</v>
      </c>
      <c r="D43" s="6">
        <v>0</v>
      </c>
    </row>
    <row r="44" spans="1:4" x14ac:dyDescent="0.2">
      <c r="A44" s="12" t="s">
        <v>69</v>
      </c>
      <c r="B44" s="50">
        <v>1438952.3840253276</v>
      </c>
      <c r="C44" s="53">
        <v>1517949</v>
      </c>
      <c r="D44" s="34">
        <f t="shared" si="0"/>
        <v>-5.2041679908002424E-2</v>
      </c>
    </row>
    <row r="45" spans="1:4" ht="33.75" x14ac:dyDescent="0.2">
      <c r="A45" s="12" t="s">
        <v>70</v>
      </c>
      <c r="B45" s="50">
        <v>0</v>
      </c>
      <c r="C45" s="53">
        <v>0</v>
      </c>
      <c r="D45" s="6">
        <v>0</v>
      </c>
    </row>
    <row r="46" spans="1:4" x14ac:dyDescent="0.2">
      <c r="A46" s="39" t="s">
        <v>71</v>
      </c>
      <c r="B46" s="49">
        <v>328975</v>
      </c>
      <c r="C46" s="37">
        <v>118944</v>
      </c>
      <c r="D46" s="35">
        <f t="shared" si="0"/>
        <v>1.7657973500134516</v>
      </c>
    </row>
    <row r="47" spans="1:4" x14ac:dyDescent="0.2">
      <c r="A47" s="20" t="s">
        <v>72</v>
      </c>
      <c r="B47" s="50">
        <v>0</v>
      </c>
      <c r="C47" s="53">
        <v>1629</v>
      </c>
      <c r="D47" s="34">
        <f t="shared" si="0"/>
        <v>-1</v>
      </c>
    </row>
    <row r="48" spans="1:4" x14ac:dyDescent="0.2">
      <c r="A48" s="20" t="s">
        <v>73</v>
      </c>
      <c r="B48" s="50">
        <v>328975</v>
      </c>
      <c r="C48" s="53">
        <v>120573</v>
      </c>
      <c r="D48" s="34">
        <f t="shared" si="0"/>
        <v>1.7284300797027528</v>
      </c>
    </row>
    <row r="49" spans="1:4" x14ac:dyDescent="0.2">
      <c r="A49" s="39" t="s">
        <v>9</v>
      </c>
      <c r="B49" s="49">
        <v>130326184.74497376</v>
      </c>
      <c r="C49" s="37">
        <v>36601003</v>
      </c>
      <c r="D49" s="35">
        <f t="shared" si="0"/>
        <v>2.5607271403183614</v>
      </c>
    </row>
    <row r="50" spans="1:4" x14ac:dyDescent="0.2">
      <c r="A50" s="39" t="s">
        <v>74</v>
      </c>
      <c r="B50" s="49">
        <v>18488145.622493222</v>
      </c>
      <c r="C50" s="37">
        <f>C23-C49</f>
        <v>4859449</v>
      </c>
      <c r="D50" s="35">
        <f t="shared" si="0"/>
        <v>2.8045765317206173</v>
      </c>
    </row>
    <row r="51" spans="1:4" x14ac:dyDescent="0.2">
      <c r="A51" s="12" t="s">
        <v>75</v>
      </c>
      <c r="B51" s="50">
        <v>0</v>
      </c>
      <c r="C51" s="53">
        <v>0</v>
      </c>
      <c r="D51" s="6">
        <v>0</v>
      </c>
    </row>
    <row r="52" spans="1:4" x14ac:dyDescent="0.2">
      <c r="A52" s="20" t="s">
        <v>76</v>
      </c>
      <c r="B52" s="50">
        <v>0</v>
      </c>
      <c r="C52" s="53">
        <v>0</v>
      </c>
      <c r="D52" s="6">
        <v>0</v>
      </c>
    </row>
    <row r="53" spans="1:4" x14ac:dyDescent="0.2">
      <c r="A53" s="12" t="s">
        <v>77</v>
      </c>
      <c r="B53" s="50">
        <v>56293.280000000028</v>
      </c>
      <c r="C53" s="53">
        <v>17560</v>
      </c>
      <c r="D53" s="34">
        <f t="shared" si="0"/>
        <v>2.2057676537585436</v>
      </c>
    </row>
    <row r="54" spans="1:4" x14ac:dyDescent="0.2">
      <c r="A54" s="20" t="s">
        <v>76</v>
      </c>
      <c r="B54" s="50">
        <v>171917</v>
      </c>
      <c r="C54" s="53">
        <v>0</v>
      </c>
      <c r="D54" s="6">
        <v>0</v>
      </c>
    </row>
    <row r="55" spans="1:4" ht="22.5" x14ac:dyDescent="0.2">
      <c r="A55" s="12" t="s">
        <v>78</v>
      </c>
      <c r="B55" s="50">
        <v>0</v>
      </c>
      <c r="C55" s="53">
        <v>0</v>
      </c>
      <c r="D55" s="6">
        <v>0</v>
      </c>
    </row>
    <row r="56" spans="1:4" x14ac:dyDescent="0.2">
      <c r="A56" s="12" t="s">
        <v>79</v>
      </c>
      <c r="B56" s="50">
        <v>855278</v>
      </c>
      <c r="C56" s="53">
        <v>112042</v>
      </c>
      <c r="D56" s="34">
        <f t="shared" si="0"/>
        <v>6.6335481337355633</v>
      </c>
    </row>
    <row r="57" spans="1:4" x14ac:dyDescent="0.2">
      <c r="A57" s="20" t="s">
        <v>80</v>
      </c>
      <c r="B57" s="50">
        <v>0</v>
      </c>
      <c r="C57" s="53">
        <v>0</v>
      </c>
      <c r="D57" s="6">
        <v>0</v>
      </c>
    </row>
    <row r="58" spans="1:4" x14ac:dyDescent="0.2">
      <c r="A58" s="39" t="s">
        <v>10</v>
      </c>
      <c r="B58" s="49">
        <v>911571.28</v>
      </c>
      <c r="C58" s="37">
        <v>129602</v>
      </c>
      <c r="D58" s="35">
        <f t="shared" si="0"/>
        <v>6.033620468819926</v>
      </c>
    </row>
    <row r="59" spans="1:4" ht="22.5" x14ac:dyDescent="0.2">
      <c r="A59" s="39" t="s">
        <v>81</v>
      </c>
      <c r="B59" s="49">
        <v>0</v>
      </c>
      <c r="C59" s="37">
        <v>0</v>
      </c>
      <c r="D59" s="37">
        <v>0</v>
      </c>
    </row>
    <row r="60" spans="1:4" x14ac:dyDescent="0.2">
      <c r="A60" s="20" t="s">
        <v>72</v>
      </c>
      <c r="B60" s="51">
        <v>0</v>
      </c>
      <c r="C60" s="53">
        <v>0</v>
      </c>
      <c r="D60" s="6">
        <v>0</v>
      </c>
    </row>
    <row r="61" spans="1:4" x14ac:dyDescent="0.2">
      <c r="A61" s="20" t="s">
        <v>73</v>
      </c>
      <c r="B61" s="50">
        <v>0</v>
      </c>
      <c r="C61" s="53">
        <v>0</v>
      </c>
      <c r="D61" s="6">
        <v>0</v>
      </c>
    </row>
    <row r="62" spans="1:4" x14ac:dyDescent="0.2">
      <c r="A62" s="12" t="s">
        <v>82</v>
      </c>
      <c r="B62" s="50">
        <v>4698002.05</v>
      </c>
      <c r="C62" s="53">
        <v>879123</v>
      </c>
      <c r="D62" s="34">
        <f t="shared" si="0"/>
        <v>4.3439644395607893</v>
      </c>
    </row>
    <row r="63" spans="1:4" x14ac:dyDescent="0.2">
      <c r="A63" s="20" t="s">
        <v>83</v>
      </c>
      <c r="B63" s="50">
        <v>106885</v>
      </c>
      <c r="C63" s="53">
        <v>0</v>
      </c>
      <c r="D63" s="6">
        <v>0</v>
      </c>
    </row>
    <row r="64" spans="1:4" x14ac:dyDescent="0.2">
      <c r="A64" s="12" t="s">
        <v>84</v>
      </c>
      <c r="B64" s="50">
        <v>960167</v>
      </c>
      <c r="C64" s="53">
        <v>558628</v>
      </c>
      <c r="D64" s="34">
        <f t="shared" si="0"/>
        <v>0.7187949762632736</v>
      </c>
    </row>
    <row r="65" spans="1:4" x14ac:dyDescent="0.2">
      <c r="A65" s="39" t="s">
        <v>85</v>
      </c>
      <c r="B65" s="49">
        <v>5658169.0499999998</v>
      </c>
      <c r="C65" s="37">
        <v>1437751</v>
      </c>
      <c r="D65" s="35">
        <f t="shared" si="0"/>
        <v>2.9354304396241071</v>
      </c>
    </row>
    <row r="66" spans="1:4" x14ac:dyDescent="0.2">
      <c r="A66" s="39" t="s">
        <v>86</v>
      </c>
      <c r="B66" s="49">
        <v>-4746597.7699999996</v>
      </c>
      <c r="C66" s="37">
        <v>-1308149</v>
      </c>
      <c r="D66" s="35">
        <f t="shared" si="0"/>
        <v>2.628484041191026</v>
      </c>
    </row>
    <row r="67" spans="1:4" x14ac:dyDescent="0.2">
      <c r="A67" s="39" t="s">
        <v>87</v>
      </c>
      <c r="B67" s="49">
        <v>149725901.64746699</v>
      </c>
      <c r="C67" s="37">
        <v>41590054</v>
      </c>
      <c r="D67" s="35">
        <f t="shared" si="0"/>
        <v>2.6000410494169346</v>
      </c>
    </row>
    <row r="68" spans="1:4" x14ac:dyDescent="0.2">
      <c r="A68" s="39" t="s">
        <v>88</v>
      </c>
      <c r="B68" s="49">
        <v>135984353.79497376</v>
      </c>
      <c r="C68" s="37">
        <v>38038754</v>
      </c>
      <c r="D68" s="35">
        <f t="shared" si="0"/>
        <v>2.574889803040703</v>
      </c>
    </row>
    <row r="69" spans="1:4" x14ac:dyDescent="0.2">
      <c r="A69" s="39" t="s">
        <v>89</v>
      </c>
      <c r="B69" s="49">
        <v>13741547.852493227</v>
      </c>
      <c r="C69" s="37">
        <v>3551300</v>
      </c>
      <c r="D69" s="35">
        <f t="shared" si="0"/>
        <v>2.8694415713944825</v>
      </c>
    </row>
    <row r="70" spans="1:4" x14ac:dyDescent="0.2">
      <c r="A70" s="12" t="s">
        <v>90</v>
      </c>
      <c r="B70" s="50">
        <v>2859228.7421510001</v>
      </c>
      <c r="C70" s="53">
        <v>405435</v>
      </c>
      <c r="D70" s="34">
        <f t="shared" si="0"/>
        <v>6.0522494164317342</v>
      </c>
    </row>
    <row r="71" spans="1:4" x14ac:dyDescent="0.2">
      <c r="A71" s="12" t="s">
        <v>91</v>
      </c>
      <c r="B71" s="50">
        <v>0</v>
      </c>
      <c r="C71" s="53">
        <v>0</v>
      </c>
      <c r="D71" s="6">
        <v>0</v>
      </c>
    </row>
    <row r="72" spans="1:4" x14ac:dyDescent="0.2">
      <c r="A72" s="12" t="s">
        <v>92</v>
      </c>
      <c r="B72" s="50">
        <v>26740</v>
      </c>
      <c r="C72" s="53">
        <v>53444</v>
      </c>
      <c r="D72" s="34">
        <f t="shared" si="0"/>
        <v>-0.4996631988623606</v>
      </c>
    </row>
    <row r="73" spans="1:4" ht="22.5" x14ac:dyDescent="0.2">
      <c r="A73" s="39" t="s">
        <v>93</v>
      </c>
      <c r="B73" s="49">
        <v>10855579.110342227</v>
      </c>
      <c r="C73" s="37">
        <v>3092421</v>
      </c>
      <c r="D73" s="35">
        <f t="shared" ref="D73:D75" si="1">(B73-C73)/C73</f>
        <v>2.5103820308884939</v>
      </c>
    </row>
    <row r="74" spans="1:4" x14ac:dyDescent="0.2">
      <c r="A74" s="12" t="s">
        <v>94</v>
      </c>
      <c r="B74" s="50">
        <v>259923</v>
      </c>
      <c r="C74" s="53">
        <v>60763</v>
      </c>
      <c r="D74" s="34">
        <f t="shared" si="1"/>
        <v>3.2776525188025607</v>
      </c>
    </row>
    <row r="75" spans="1:4" x14ac:dyDescent="0.2">
      <c r="A75" s="29" t="s">
        <v>95</v>
      </c>
      <c r="B75" s="49">
        <v>10595656.110342227</v>
      </c>
      <c r="C75" s="37">
        <v>3031658</v>
      </c>
      <c r="D75" s="35">
        <f t="shared" si="1"/>
        <v>2.4950037604314956</v>
      </c>
    </row>
    <row r="76" spans="1:4" hidden="1" outlineLevel="1" x14ac:dyDescent="0.2">
      <c r="A76" s="12">
        <v>0</v>
      </c>
    </row>
    <row r="77" spans="1:4" hidden="1" outlineLevel="1" x14ac:dyDescent="0.2">
      <c r="A77" s="21" t="s">
        <v>96</v>
      </c>
      <c r="B77" s="45" t="e">
        <f>SUM(#REF!)</f>
        <v>#REF!</v>
      </c>
      <c r="C77" s="45"/>
    </row>
    <row r="78" spans="1:4" hidden="1" outlineLevel="1" x14ac:dyDescent="0.2">
      <c r="A78" s="14" t="s">
        <v>97</v>
      </c>
      <c r="B78" s="9" t="e">
        <f>B73-B77</f>
        <v>#REF!</v>
      </c>
      <c r="C78" s="9"/>
    </row>
    <row r="79" spans="1:4" hidden="1" outlineLevel="1" x14ac:dyDescent="0.2">
      <c r="A79" s="12">
        <v>0</v>
      </c>
    </row>
    <row r="80" spans="1:4" hidden="1" outlineLevel="1" x14ac:dyDescent="0.2">
      <c r="A80" s="14" t="s">
        <v>98</v>
      </c>
      <c r="B80" s="9" t="e">
        <f>#REF!</f>
        <v>#REF!</v>
      </c>
      <c r="C80" s="9"/>
    </row>
    <row r="81" spans="1:3" hidden="1" outlineLevel="1" x14ac:dyDescent="0.2">
      <c r="A81" s="14" t="s">
        <v>97</v>
      </c>
      <c r="B81" s="4" t="e">
        <f t="shared" ref="B81" si="2">B75-B80</f>
        <v>#REF!</v>
      </c>
      <c r="C81" s="4"/>
    </row>
    <row r="82" spans="1:3" collapsed="1" x14ac:dyDescent="0.2"/>
    <row r="84" spans="1:3" x14ac:dyDescent="0.2">
      <c r="A84" s="14"/>
    </row>
    <row r="85" spans="1:3" x14ac:dyDescent="0.2">
      <c r="A85" s="16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IS pt import 16</vt:lpstr>
      <vt:lpstr>'BS pt import 16'!Print_Area</vt:lpstr>
      <vt:lpstr>'IS pt import 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Admin</cp:lastModifiedBy>
  <cp:lastPrinted>2022-11-21T12:35:05Z</cp:lastPrinted>
  <dcterms:created xsi:type="dcterms:W3CDTF">2022-09-16T12:42:01Z</dcterms:created>
  <dcterms:modified xsi:type="dcterms:W3CDTF">2023-01-11T15:00:09Z</dcterms:modified>
</cp:coreProperties>
</file>