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TICO\Desktop\"/>
    </mc:Choice>
  </mc:AlternateContent>
  <xr:revisionPtr revIDLastSave="0" documentId="13_ncr:1_{114A388B-59CB-49A0-92B0-806F24B8E7DD}" xr6:coauthVersionLast="47" xr6:coauthVersionMax="47" xr10:uidLastSave="{00000000-0000-0000-0000-000000000000}"/>
  <bookViews>
    <workbookView xWindow="-120" yWindow="-120" windowWidth="29040" windowHeight="15720" tabRatio="862" activeTab="1" xr2:uid="{A35976E2-801D-47CA-B2EF-75B3A1F040FD}"/>
  </bookViews>
  <sheets>
    <sheet name="BS pt import 16" sheetId="1" r:id="rId1"/>
    <sheet name="Income Statement" sheetId="2" r:id="rId2"/>
  </sheets>
  <definedNames>
    <definedName name="_xlnm.Database">#REF!</definedName>
    <definedName name="_xlnm.Print_Area" localSheetId="0">'BS pt import 16'!$A$1:$D$52</definedName>
    <definedName name="_xlnm.Print_Area" localSheetId="1">'Income Statement'!$A$1:$D$78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D36" i="2" l="1"/>
  <c r="D49" i="1" l="1"/>
  <c r="D41" i="1" l="1"/>
  <c r="D43" i="1"/>
  <c r="D49" i="2"/>
  <c r="D44" i="2"/>
  <c r="D61" i="2" l="1"/>
  <c r="D67" i="2"/>
  <c r="D65" i="2"/>
  <c r="D15" i="2"/>
  <c r="D13" i="2"/>
  <c r="D34" i="2"/>
  <c r="D32" i="2"/>
  <c r="D48" i="2"/>
  <c r="D53" i="2"/>
  <c r="D9" i="2" l="1"/>
  <c r="D10" i="2"/>
  <c r="D18" i="2"/>
  <c r="D19" i="2"/>
  <c r="D23" i="2"/>
  <c r="D24" i="2"/>
  <c r="D25" i="2"/>
  <c r="D26" i="2"/>
  <c r="D27" i="2"/>
  <c r="D29" i="2"/>
  <c r="D30" i="2"/>
  <c r="D39" i="2"/>
  <c r="D51" i="2"/>
  <c r="D56" i="2"/>
  <c r="D59" i="2"/>
  <c r="D28" i="1" l="1"/>
  <c r="D9" i="1" l="1"/>
  <c r="D8" i="1" l="1"/>
  <c r="D22" i="2" l="1"/>
  <c r="D28" i="2"/>
  <c r="D31" i="2"/>
  <c r="D35" i="2"/>
  <c r="D38" i="2"/>
  <c r="D52" i="2"/>
  <c r="D68" i="2"/>
  <c r="D69" i="2"/>
  <c r="D70" i="2"/>
  <c r="D71" i="2"/>
  <c r="D72" i="2"/>
  <c r="D73" i="2"/>
  <c r="D76" i="2"/>
  <c r="D78" i="2"/>
  <c r="D8" i="2"/>
  <c r="D45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6" i="1"/>
  <c r="D37" i="1"/>
  <c r="D42" i="1"/>
  <c r="D44" i="1"/>
  <c r="D48" i="1"/>
  <c r="D52" i="1"/>
  <c r="B83" i="2" l="1"/>
  <c r="B81" i="2" l="1"/>
  <c r="B84" i="2"/>
</calcChain>
</file>

<file path=xl/sharedStrings.xml><?xml version="1.0" encoding="utf-8"?>
<sst xmlns="http://schemas.openxmlformats.org/spreadsheetml/2006/main" count="201" uniqueCount="122">
  <si>
    <t>ACTIVE IMOBILIZATE - TOTAL</t>
  </si>
  <si>
    <t>ACTIVE CIRCULANTE - TOTAL</t>
  </si>
  <si>
    <t>CAPITAL</t>
  </si>
  <si>
    <t>Cifra de afaceri netă</t>
  </si>
  <si>
    <t>VENITURI DIN EXPLOATARE – TOTAL</t>
  </si>
  <si>
    <t>9. Cheltuieli cu personalul</t>
  </si>
  <si>
    <t>10.a) Ajustări de valoare privind imobilizările corporale şi necorporale</t>
  </si>
  <si>
    <t xml:space="preserve">b) Ajustări de valoare privind activele circulante </t>
  </si>
  <si>
    <t>11. Alte cheltuieli de exploatare</t>
  </si>
  <si>
    <t>CHELTUIELI DE EXPLOATARE – TOTAL</t>
  </si>
  <si>
    <t>VENITURI FINANCIARE – TOTAL</t>
  </si>
  <si>
    <t>I. IMOBILIZĂRI NECORPORALE</t>
  </si>
  <si>
    <t>II. IMOBILIZĂRI CORPORALE</t>
  </si>
  <si>
    <t>III. IMOBILIZĂRI FINANCIARE</t>
  </si>
  <si>
    <t>I. STOCURI</t>
  </si>
  <si>
    <t>I.CREANŢE</t>
  </si>
  <si>
    <t>III. INVESTIŢII PE TERMEN SCURT</t>
  </si>
  <si>
    <t>IV. CASA ŞI CONTURI LA BĂNCI</t>
  </si>
  <si>
    <t>Sume de reluat într-o perioadă de până la un an</t>
  </si>
  <si>
    <t>Sume de reluat într-o perioadă mai mare de un an</t>
  </si>
  <si>
    <t>1. Subvenţii pentru investiţii</t>
  </si>
  <si>
    <t>2. Venituri înregistrate în avans</t>
  </si>
  <si>
    <t>3. Venituri în avans aferente activelor primite prin transfer de la clienţi</t>
  </si>
  <si>
    <t>Fondul comercial negativ (ct.2075)</t>
  </si>
  <si>
    <t>1. Capital subscris vărsat</t>
  </si>
  <si>
    <t>2. Capital subscris nevărsat</t>
  </si>
  <si>
    <t>3. Patrimoniul regiei</t>
  </si>
  <si>
    <t>4. Patrimoniul institutelor naţionale de cercetare-dezvoltare</t>
  </si>
  <si>
    <t>5. Alte elemente de capitaluri proprii DR/ (CR)</t>
  </si>
  <si>
    <t>II. PRIME DE CAPITAL (ct. 104)</t>
  </si>
  <si>
    <t>III. REZERVE DIN REEVALUARE (ct. 105)</t>
  </si>
  <si>
    <t>IV. REZERVE</t>
  </si>
  <si>
    <t>Acţiuni proprii (ct 109)</t>
  </si>
  <si>
    <t>Câştiguri legate de instrumentele de capitaluri proprii</t>
  </si>
  <si>
    <t>Pierderi legate de instrumentele de capitaluri proprii</t>
  </si>
  <si>
    <t>V. PROFITUL SAU PIERDEREA REPORTAT(Ă)  - SOLD C</t>
  </si>
  <si>
    <t>VI. PROFITUL SAU PIERDEREA EXERCIŢIULUI FINANCIAR - SOLD C</t>
  </si>
  <si>
    <t>Repartizarea profitului</t>
  </si>
  <si>
    <t>INTERESE MINORITARE</t>
  </si>
  <si>
    <t>CAPITALURI PROPRII - TOTAL</t>
  </si>
  <si>
    <t>Producţia vândută</t>
  </si>
  <si>
    <t>Venituri din vânzarea mărfurilor</t>
  </si>
  <si>
    <t>Reduceri comerciale acordate</t>
  </si>
  <si>
    <t>Sold C</t>
  </si>
  <si>
    <t>Sold D</t>
  </si>
  <si>
    <t>3. Venituri din producţia de imobilizari necorporale si corporale</t>
  </si>
  <si>
    <t>4. Venituri din reevaluarea imobilizărilor corporale</t>
  </si>
  <si>
    <t>5. Venituri din producţia de investiţii imobiliare</t>
  </si>
  <si>
    <t>6. Venituri din subvenții de exploatare</t>
  </si>
  <si>
    <t>7. Alte venituri din exploatare</t>
  </si>
  <si>
    <t>-din care, venituri din subvenții pentru investiții</t>
  </si>
  <si>
    <t>-din care, venituri din fondul comercial negativ</t>
  </si>
  <si>
    <t>8. a) Cheltuieli cu materiile prime şi materialele consumabil</t>
  </si>
  <si>
    <t>Alte cheltuieli materiale</t>
  </si>
  <si>
    <t>b) Alte cheltuieli externe</t>
  </si>
  <si>
    <t>c) Cheltuieli privind mărfurile</t>
  </si>
  <si>
    <t>Reduceri comerciale primite</t>
  </si>
  <si>
    <t>a) Salarii şi indemnizaţii</t>
  </si>
  <si>
    <t>b) Cheltuieli cu asigurările şi protecţia socială</t>
  </si>
  <si>
    <t>b.1) Cheltuieli</t>
  </si>
  <si>
    <t>b.2) Venituri</t>
  </si>
  <si>
    <t>11.1. Cheltuieli privind prestaţiile externe</t>
  </si>
  <si>
    <t>Ajustări privind provizioanele</t>
  </si>
  <si>
    <t>- Cheltuieli</t>
  </si>
  <si>
    <t xml:space="preserve">- Venituri </t>
  </si>
  <si>
    <t>PROFITUL SAU PIERDEREA DIN EXPLOATARE</t>
  </si>
  <si>
    <t>12. Venituri din interese de participare</t>
  </si>
  <si>
    <t>- din care, veniturile obţinute de la entităţile afiliate</t>
  </si>
  <si>
    <t>13. Venituri din dobânzi</t>
  </si>
  <si>
    <t>14. Venituri din subvenţii de exploatare pentru dobânda datorată</t>
  </si>
  <si>
    <t>15. Alte venituri financiare</t>
  </si>
  <si>
    <t>-din care, venituri din alte imobilizări financiare</t>
  </si>
  <si>
    <t>16. Ajustări de valoare privind imobilizările financiare şi investiţiile financiare deţinute ca active circulante</t>
  </si>
  <si>
    <t>17. Cheltuieli privind dobânzile</t>
  </si>
  <si>
    <t>- din care, cheltuielile în relaţia cu entităţile afiliate</t>
  </si>
  <si>
    <t>18. Alte cheltuieli financiare</t>
  </si>
  <si>
    <t>CHELTUIELI FINANCIARE – TOTAL</t>
  </si>
  <si>
    <t>PROFITUL SAU PIERDEREA FINANCIAR(Ă)</t>
  </si>
  <si>
    <t>VENITURI TOTALE</t>
  </si>
  <si>
    <t>CHELTUIELI TOTALE</t>
  </si>
  <si>
    <t>19. PROFITUL SAU PIERDEREA BRUT(Ă)</t>
  </si>
  <si>
    <t>20. Impozitul pe profit</t>
  </si>
  <si>
    <t>21. Impozitul specific unor activități</t>
  </si>
  <si>
    <t>22. Alte impozite neprezentate la elementele de mai sus</t>
  </si>
  <si>
    <t>23.  PROFITUL SAU PIERDEREA NET(Ă) A EXERCIŢIULUI FINANCIAR</t>
  </si>
  <si>
    <t>Profit sau pierdere neta aferente Intereselor minoritare</t>
  </si>
  <si>
    <t>23.  PROFITUL SAU PIERDEREA NET(Ă) AFERENT GRUPULUI</t>
  </si>
  <si>
    <t>#121 per TB</t>
  </si>
  <si>
    <t>check</t>
  </si>
  <si>
    <t>Profit / pierdere per BS</t>
  </si>
  <si>
    <t>Grupul DN AGRAR GROUP SA</t>
  </si>
  <si>
    <t>BILANȚUL SOCIETĂȚILOR CONSOLIDATE</t>
  </si>
  <si>
    <r>
      <t>(toate sumele sunt exprimate in RON)</t>
    </r>
    <r>
      <rPr>
        <b/>
        <u/>
        <sz val="11"/>
        <color theme="1"/>
        <rFont val="Calibri"/>
        <family val="2"/>
        <scheme val="minor"/>
      </rPr>
      <t xml:space="preserve"> </t>
    </r>
  </si>
  <si>
    <r>
      <t>∆</t>
    </r>
    <r>
      <rPr>
        <b/>
        <sz val="10.1"/>
        <color theme="1"/>
        <rFont val="Calibri"/>
        <family val="2"/>
      </rPr>
      <t>%</t>
    </r>
  </si>
  <si>
    <t>CHELTUIELI ÎN AVANS</t>
  </si>
  <si>
    <t>ACTIVE CIRCULANTE NETE/DATORII CURENTE NETE</t>
  </si>
  <si>
    <t>TOTAL ACTIVE MINUS DATORII CURENTE</t>
  </si>
  <si>
    <t>VENITURI IN AVANS</t>
  </si>
  <si>
    <t>CONTUL DE PROFIT și PIERDERE CONSOLIDAT</t>
  </si>
  <si>
    <t>-</t>
  </si>
  <si>
    <t>DATORII: SUMELE CARE TREBUIE PLĂTITE ÎNTR-O PERIOADĂ DE PÂNĂ LA UN AN</t>
  </si>
  <si>
    <t>DATORII:SUMELE CARE TREBUIE PLATITE INTR-O PERIOADA MAI MARE DE UN AN</t>
  </si>
  <si>
    <t>PROVIZIOANE</t>
  </si>
  <si>
    <t xml:space="preserve">Venituri aferente costului producţiei în curs de execuţie </t>
  </si>
  <si>
    <t xml:space="preserve">    31/12/2023</t>
  </si>
  <si>
    <t xml:space="preserve">                             -  </t>
  </si>
  <si>
    <t>11.2. Cheltuieli cu redevențele, locațiile de gestiune și chiriile</t>
  </si>
  <si>
    <t>11.3. Cheltuieli aferente drepturilor de proprietate intelectuală</t>
  </si>
  <si>
    <t>11.4. Cheltuieli de management</t>
  </si>
  <si>
    <t>11.5. Cheltuieli de consultanță</t>
  </si>
  <si>
    <t>11.6. Cheltuieli cu alte impozite, taxe şi vărsăminte asimilate; cheltuieli reprezentând transferuri şi contribuţii datorate în baza unor acte normative speciale</t>
  </si>
  <si>
    <t>11.7. Cheltuieli cu protecţia mediului înconjurător</t>
  </si>
  <si>
    <t>11.8 Cheltuieli din reevaluarea imobilizărilor corporale</t>
  </si>
  <si>
    <t>11.9. Cheltuieli privind calamităţile şi alte evenimente similare</t>
  </si>
  <si>
    <t>11.10. Alte cheltuieli</t>
  </si>
  <si>
    <t>a.1) Cheltuieli de exploatare privind amortizarea imobilizărilor</t>
  </si>
  <si>
    <t xml:space="preserve">a.2) Alte cheltuieli </t>
  </si>
  <si>
    <t>a.3) Venituri</t>
  </si>
  <si>
    <t xml:space="preserve">                            -  </t>
  </si>
  <si>
    <t>încheiat la 31 Decembrie 2024</t>
  </si>
  <si>
    <t xml:space="preserve">    31/12/2024</t>
  </si>
  <si>
    <t xml:space="preserve">      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</si>
</sst>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_ ;[Red]\-#,##0.00\ ;\-??"/>
    <numFmt numFmtId="167" formatCode="_ * #,##0.00_ ;_ * \-#,##0.00_ ;_ * &quot;-&quot;??_ ;_ @_ "/>
  </numFmts>
  <fonts count="4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8"/>
      <color rgb="FF0070C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CC"/>
      <name val="Arial"/>
      <family val="2"/>
    </font>
    <font>
      <b/>
      <sz val="8"/>
      <color rgb="FF0000CC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b/>
      <sz val="11"/>
      <color theme="1"/>
      <name val="Calibri"/>
      <family val="2"/>
    </font>
    <font>
      <b/>
      <sz val="10.1"/>
      <color theme="1"/>
      <name val="Calibri"/>
      <family val="2"/>
    </font>
    <font>
      <i/>
      <sz val="8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9"/>
      <color rgb="FF000000"/>
      <name val="Verdana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u/>
      <sz val="8"/>
      <color theme="1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1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5" borderId="0" applyNumberFormat="0" applyBorder="0" applyAlignment="0" applyProtection="0"/>
    <xf numFmtId="0" fontId="33" fillId="0" borderId="0"/>
    <xf numFmtId="0" fontId="35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6" borderId="4" applyNumberFormat="0" applyAlignment="0" applyProtection="0"/>
    <xf numFmtId="0" fontId="24" fillId="7" borderId="5" applyNumberFormat="0" applyAlignment="0" applyProtection="0"/>
    <xf numFmtId="0" fontId="25" fillId="7" borderId="4" applyNumberFormat="0" applyAlignment="0" applyProtection="0"/>
    <xf numFmtId="0" fontId="26" fillId="0" borderId="6" applyNumberFormat="0" applyFill="0" applyAlignment="0" applyProtection="0"/>
    <xf numFmtId="0" fontId="27" fillId="8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30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0" fillId="33" borderId="0" applyNumberFormat="0" applyBorder="0" applyAlignment="0" applyProtection="0"/>
    <xf numFmtId="0" fontId="3" fillId="9" borderId="8" applyNumberFormat="0" applyFont="0" applyAlignment="0" applyProtection="0"/>
    <xf numFmtId="166" fontId="3" fillId="0" borderId="0" applyFont="0" applyFill="0" applyBorder="0" applyAlignment="0" applyProtection="0"/>
    <xf numFmtId="0" fontId="3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/>
    <xf numFmtId="9" fontId="3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8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8" applyNumberFormat="0" applyFont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8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166" fontId="2" fillId="0" borderId="0" applyFont="0" applyFill="0" applyBorder="0" applyAlignment="0" applyProtection="0"/>
    <xf numFmtId="0" fontId="2" fillId="0" borderId="0"/>
    <xf numFmtId="43" fontId="3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37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166" fontId="2" fillId="0" borderId="0" applyFont="0" applyFill="0" applyBorder="0" applyAlignment="0" applyProtection="0"/>
    <xf numFmtId="0" fontId="2" fillId="0" borderId="0"/>
    <xf numFmtId="43" fontId="3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44" fillId="0" borderId="0"/>
    <xf numFmtId="43" fontId="4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43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43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7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65" fontId="0" fillId="0" borderId="0" xfId="0" applyNumberFormat="1"/>
    <xf numFmtId="9" fontId="0" fillId="0" borderId="0" xfId="2" applyFont="1"/>
    <xf numFmtId="165" fontId="8" fillId="0" borderId="0" xfId="1" applyNumberFormat="1" applyFont="1" applyFill="1"/>
    <xf numFmtId="0" fontId="8" fillId="0" borderId="0" xfId="0" applyFont="1"/>
    <xf numFmtId="165" fontId="8" fillId="0" borderId="0" xfId="0" applyNumberFormat="1" applyFont="1"/>
    <xf numFmtId="165" fontId="5" fillId="0" borderId="0" xfId="1" applyNumberFormat="1" applyFont="1" applyFill="1"/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14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quotePrefix="1" applyAlignment="1">
      <alignment horizontal="left" wrapText="1"/>
    </xf>
    <xf numFmtId="0" fontId="0" fillId="0" borderId="0" xfId="0" quotePrefix="1" applyAlignment="1">
      <alignment wrapText="1"/>
    </xf>
    <xf numFmtId="0" fontId="11" fillId="0" borderId="0" xfId="0" applyFont="1" applyAlignment="1">
      <alignment horizontal="right" wrapText="1"/>
    </xf>
    <xf numFmtId="0" fontId="12" fillId="0" borderId="0" xfId="0" applyFont="1"/>
    <xf numFmtId="0" fontId="17" fillId="0" borderId="0" xfId="0" applyFont="1" applyAlignment="1">
      <alignment horizontal="center" vertical="top" wrapText="1"/>
    </xf>
    <xf numFmtId="0" fontId="15" fillId="0" borderId="0" xfId="0" applyFont="1" applyAlignment="1">
      <alignment horizontal="right" vertical="top"/>
    </xf>
    <xf numFmtId="9" fontId="7" fillId="0" borderId="0" xfId="2" applyFont="1" applyFill="1" applyAlignment="1">
      <alignment horizontal="center" vertical="top" wrapText="1"/>
    </xf>
    <xf numFmtId="0" fontId="8" fillId="2" borderId="0" xfId="0" applyFont="1" applyFill="1" applyAlignment="1">
      <alignment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Alignment="1">
      <alignment vertical="center"/>
    </xf>
    <xf numFmtId="10" fontId="8" fillId="0" borderId="0" xfId="0" applyNumberFormat="1" applyFont="1"/>
    <xf numFmtId="10" fontId="8" fillId="2" borderId="0" xfId="0" applyNumberFormat="1" applyFont="1" applyFill="1"/>
    <xf numFmtId="10" fontId="8" fillId="0" borderId="0" xfId="0" applyNumberFormat="1" applyFont="1" applyAlignment="1">
      <alignment vertical="center"/>
    </xf>
    <xf numFmtId="165" fontId="8" fillId="2" borderId="0" xfId="1" applyNumberFormat="1" applyFont="1" applyFill="1"/>
    <xf numFmtId="9" fontId="8" fillId="0" borderId="0" xfId="2" applyFont="1"/>
    <xf numFmtId="0" fontId="8" fillId="2" borderId="0" xfId="0" applyFont="1" applyFill="1" applyAlignment="1">
      <alignment vertical="center" wrapText="1"/>
    </xf>
    <xf numFmtId="165" fontId="8" fillId="2" borderId="0" xfId="1" applyNumberFormat="1" applyFont="1" applyFill="1" applyAlignment="1">
      <alignment vertical="center"/>
    </xf>
    <xf numFmtId="165" fontId="8" fillId="0" borderId="0" xfId="0" applyNumberFormat="1" applyFont="1" applyAlignment="1">
      <alignment vertical="center"/>
    </xf>
    <xf numFmtId="9" fontId="8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10" fillId="0" borderId="0" xfId="1" applyNumberFormat="1" applyFont="1" applyFill="1"/>
    <xf numFmtId="10" fontId="8" fillId="2" borderId="0" xfId="0" applyNumberFormat="1" applyFont="1" applyFill="1" applyAlignment="1">
      <alignment vertical="center"/>
    </xf>
    <xf numFmtId="165" fontId="5" fillId="0" borderId="0" xfId="155" applyNumberFormat="1" applyFont="1" applyFill="1"/>
    <xf numFmtId="165" fontId="8" fillId="2" borderId="0" xfId="155" applyNumberFormat="1" applyFont="1" applyFill="1"/>
    <xf numFmtId="165" fontId="5" fillId="0" borderId="0" xfId="155" applyNumberFormat="1" applyFont="1" applyFill="1" applyAlignment="1">
      <alignment vertical="center"/>
    </xf>
    <xf numFmtId="0" fontId="14" fillId="2" borderId="0" xfId="0" applyFont="1" applyFill="1" applyAlignment="1">
      <alignment horizontal="right" vertical="center" wrapText="1"/>
    </xf>
    <xf numFmtId="0" fontId="38" fillId="0" borderId="0" xfId="0" applyFont="1" applyAlignment="1">
      <alignment horizontal="right" vertical="top" wrapText="1"/>
    </xf>
    <xf numFmtId="0" fontId="38" fillId="0" borderId="0" xfId="0" applyFont="1" applyAlignment="1">
      <alignment horizontal="right" wrapText="1"/>
    </xf>
    <xf numFmtId="0" fontId="6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9" fontId="7" fillId="0" borderId="0" xfId="2" applyFont="1" applyAlignment="1">
      <alignment horizontal="center" vertical="center" wrapText="1"/>
    </xf>
    <xf numFmtId="165" fontId="5" fillId="0" borderId="0" xfId="107" applyNumberFormat="1" applyFont="1" applyFill="1"/>
    <xf numFmtId="165" fontId="5" fillId="2" borderId="0" xfId="107" applyNumberFormat="1" applyFont="1" applyFill="1"/>
    <xf numFmtId="165" fontId="40" fillId="2" borderId="0" xfId="107" applyNumberFormat="1" applyFont="1" applyFill="1" applyAlignment="1">
      <alignment vertical="center"/>
    </xf>
    <xf numFmtId="165" fontId="42" fillId="2" borderId="0" xfId="107" applyNumberFormat="1" applyFont="1" applyFill="1" applyAlignment="1">
      <alignment vertical="center"/>
    </xf>
    <xf numFmtId="165" fontId="39" fillId="0" borderId="0" xfId="107" applyNumberFormat="1" applyFont="1" applyFill="1" applyAlignment="1">
      <alignment vertical="center"/>
    </xf>
    <xf numFmtId="165" fontId="41" fillId="0" borderId="0" xfId="107" applyNumberFormat="1" applyFont="1" applyFill="1" applyAlignment="1">
      <alignment vertical="center"/>
    </xf>
    <xf numFmtId="165" fontId="8" fillId="0" borderId="0" xfId="1" applyNumberFormat="1" applyFont="1" applyFill="1" applyAlignment="1">
      <alignment vertical="center"/>
    </xf>
    <xf numFmtId="10" fontId="8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right" wrapText="1"/>
    </xf>
    <xf numFmtId="165" fontId="39" fillId="0" borderId="0" xfId="107" applyNumberFormat="1" applyFont="1" applyFill="1"/>
    <xf numFmtId="165" fontId="41" fillId="0" borderId="0" xfId="107" applyNumberFormat="1" applyFont="1" applyFill="1"/>
    <xf numFmtId="165" fontId="5" fillId="0" borderId="0" xfId="107" applyNumberFormat="1" applyFont="1" applyFill="1" applyAlignment="1">
      <alignment vertical="center"/>
    </xf>
    <xf numFmtId="3" fontId="0" fillId="0" borderId="0" xfId="0" applyNumberFormat="1"/>
    <xf numFmtId="165" fontId="8" fillId="2" borderId="0" xfId="107" applyNumberFormat="1" applyFont="1" applyFill="1"/>
    <xf numFmtId="0" fontId="12" fillId="0" borderId="0" xfId="0" applyFont="1" applyAlignment="1">
      <alignment horizontal="center" vertical="center"/>
    </xf>
  </cellXfs>
  <cellStyles count="511">
    <cellStyle name="20% - Accent1 2" xfId="93" xr:uid="{CF6B3640-4E37-445B-8CE2-01754498E58A}"/>
    <cellStyle name="20% - Accent1 2 2" xfId="133" xr:uid="{79574260-2A7A-46CE-A996-6553D17B303F}"/>
    <cellStyle name="20% - Accent1 2 2 2" xfId="306" xr:uid="{EA19F918-8102-4629-97FC-413B259B64D5}"/>
    <cellStyle name="20% - Accent1 2 2 2 2" xfId="473" xr:uid="{D890EF32-1175-428C-A4B2-2AC57A7B3199}"/>
    <cellStyle name="20% - Accent1 2 2 3" xfId="227" xr:uid="{246E5C1A-9F23-451D-9241-AB2BE0ADAA0C}"/>
    <cellStyle name="20% - Accent1 2 2 4" xfId="395" xr:uid="{F146CD6C-4369-49B7-A538-FD5862960F44}"/>
    <cellStyle name="20% - Accent1 2 3" xfId="270" xr:uid="{DFBA5692-7923-465B-807D-E505B9D1FCAE}"/>
    <cellStyle name="20% - Accent1 2 3 2" xfId="437" xr:uid="{279B5151-1784-422F-B128-B5B41A87068F}"/>
    <cellStyle name="20% - Accent1 2 4" xfId="192" xr:uid="{9744B8C9-A2D2-450B-8B2C-EE1B3964D294}"/>
    <cellStyle name="20% - Accent1 2 5" xfId="360" xr:uid="{22BA8CB4-846E-4477-A49F-6A3A4F1F3863}"/>
    <cellStyle name="20% - Accent1 3" xfId="56" xr:uid="{419D55B1-DCD6-479F-93DC-3F88BE93C5F8}"/>
    <cellStyle name="20% - Accent1 3 2" xfId="114" xr:uid="{4F3E7A8C-C77C-4685-835F-089F2CEE924B}"/>
    <cellStyle name="20% - Accent1 3 2 2" xfId="287" xr:uid="{83DF046B-AEC9-445A-A314-AF662B3F1BA3}"/>
    <cellStyle name="20% - Accent1 3 2 2 2" xfId="454" xr:uid="{D81C707F-A1A6-4EB6-9FEF-52CB1901690F}"/>
    <cellStyle name="20% - Accent1 3 2 3" xfId="208" xr:uid="{6812A47F-5EAF-409F-B400-F74712E7CF98}"/>
    <cellStyle name="20% - Accent1 3 2 4" xfId="376" xr:uid="{F6AF9F08-550E-4B0B-B481-A15AB3E85EE5}"/>
    <cellStyle name="20% - Accent1 3 3" xfId="250" xr:uid="{749516FA-35AF-461E-A209-9575169327A1}"/>
    <cellStyle name="20% - Accent1 3 3 2" xfId="417" xr:uid="{E660FB4C-3996-4AF7-A6A9-FAC07328CCB8}"/>
    <cellStyle name="20% - Accent1 3 4" xfId="172" xr:uid="{EEE50820-0D1F-43C8-839F-E17C02C5911E}"/>
    <cellStyle name="20% - Accent1 3 5" xfId="340" xr:uid="{3394B938-521D-4C4A-9520-E1C4F10B8B6E}"/>
    <cellStyle name="20% - Accent2 2" xfId="94" xr:uid="{47D315DF-0E5F-4C79-9184-BC631493BC99}"/>
    <cellStyle name="20% - Accent2 2 2" xfId="134" xr:uid="{228553FA-F8EB-4701-A87D-9538FCF46E07}"/>
    <cellStyle name="20% - Accent2 2 2 2" xfId="307" xr:uid="{A14CD29E-D04B-4E1A-A89C-525586566A38}"/>
    <cellStyle name="20% - Accent2 2 2 2 2" xfId="474" xr:uid="{80AE8BE1-EFDE-41E3-B133-4342BCFA696F}"/>
    <cellStyle name="20% - Accent2 2 2 3" xfId="228" xr:uid="{E4D0DED6-E465-415B-B8A6-FB5F14B2D575}"/>
    <cellStyle name="20% - Accent2 2 2 4" xfId="396" xr:uid="{66209C00-4D7A-4AED-8467-8C379BB79893}"/>
    <cellStyle name="20% - Accent2 2 3" xfId="271" xr:uid="{030E6B56-A4A6-4527-95F4-F7553DE7D186}"/>
    <cellStyle name="20% - Accent2 2 3 2" xfId="438" xr:uid="{B0FDB96C-077C-411B-B2C8-E2CF6E880645}"/>
    <cellStyle name="20% - Accent2 2 4" xfId="193" xr:uid="{4D31D492-5865-4F67-B2E7-34881665392C}"/>
    <cellStyle name="20% - Accent2 2 5" xfId="361" xr:uid="{7A167450-F3EC-4FEB-B652-8E04D878AE09}"/>
    <cellStyle name="20% - Accent2 3" xfId="60" xr:uid="{7A902761-266A-486B-A6B4-FCCC1ACA6ECF}"/>
    <cellStyle name="20% - Accent2 3 2" xfId="116" xr:uid="{00AB7AEF-020D-4CA2-AF79-C43CEAF834AA}"/>
    <cellStyle name="20% - Accent2 3 2 2" xfId="289" xr:uid="{D1046469-A49C-4129-9EF1-467F9F501B82}"/>
    <cellStyle name="20% - Accent2 3 2 2 2" xfId="456" xr:uid="{89D22FE7-CB8C-478F-B601-C68E6F465566}"/>
    <cellStyle name="20% - Accent2 3 2 3" xfId="210" xr:uid="{45392C20-5C14-4919-ABC0-D9C629CBF8A7}"/>
    <cellStyle name="20% - Accent2 3 2 4" xfId="378" xr:uid="{285FD998-DD2A-4467-A553-4BD038FE798B}"/>
    <cellStyle name="20% - Accent2 3 3" xfId="252" xr:uid="{891CEDC4-DEBB-4F6B-B2A4-3FD1325A647E}"/>
    <cellStyle name="20% - Accent2 3 3 2" xfId="419" xr:uid="{12F1425D-899E-43ED-ACED-987767362132}"/>
    <cellStyle name="20% - Accent2 3 4" xfId="174" xr:uid="{470FC84F-97DF-487B-8FFD-E9ECC98EAFC3}"/>
    <cellStyle name="20% - Accent2 3 5" xfId="342" xr:uid="{2ACED158-BD21-489F-BB06-60D0C720AEDD}"/>
    <cellStyle name="20% - Accent3 2" xfId="95" xr:uid="{052240BD-6D64-49EA-BF43-E28D40EEAD1C}"/>
    <cellStyle name="20% - Accent3 2 2" xfId="135" xr:uid="{06D0A0E7-C3B1-4D0E-8A7C-6A9B53802BE5}"/>
    <cellStyle name="20% - Accent3 2 2 2" xfId="308" xr:uid="{1FA39931-E392-4D51-86F2-F64A776A9330}"/>
    <cellStyle name="20% - Accent3 2 2 2 2" xfId="475" xr:uid="{38FE5B30-8ACB-4668-9B47-10352E7FA4E7}"/>
    <cellStyle name="20% - Accent3 2 2 3" xfId="229" xr:uid="{A6E546B5-0CC3-448E-A346-6BC204BA1183}"/>
    <cellStyle name="20% - Accent3 2 2 4" xfId="397" xr:uid="{3FED9FBC-69EA-445F-A620-643E52FA3114}"/>
    <cellStyle name="20% - Accent3 2 3" xfId="272" xr:uid="{AB3981A7-CB38-4F9D-AD59-DE618CA87DDE}"/>
    <cellStyle name="20% - Accent3 2 3 2" xfId="439" xr:uid="{1F32575E-993E-4B5C-A558-97AB432030D2}"/>
    <cellStyle name="20% - Accent3 2 4" xfId="194" xr:uid="{FD5CA582-201D-4E91-B9E0-BB6CA8E73536}"/>
    <cellStyle name="20% - Accent3 2 5" xfId="362" xr:uid="{67817357-30E0-467C-ACE2-F88A632C981D}"/>
    <cellStyle name="20% - Accent3 3" xfId="64" xr:uid="{700FE9BE-D6C9-4EF7-AF79-2D9AAE33DC3B}"/>
    <cellStyle name="20% - Accent3 3 2" xfId="118" xr:uid="{E1E5DB15-96C0-4903-B70F-DE0B992EE28E}"/>
    <cellStyle name="20% - Accent3 3 2 2" xfId="291" xr:uid="{86E1D40A-36E9-43A6-990F-C258C5BA2CBF}"/>
    <cellStyle name="20% - Accent3 3 2 2 2" xfId="458" xr:uid="{AE838BE9-61A9-4D19-9655-24C8636B5B03}"/>
    <cellStyle name="20% - Accent3 3 2 3" xfId="212" xr:uid="{D56BECA7-63B5-40FB-A8B3-3233198A6A59}"/>
    <cellStyle name="20% - Accent3 3 2 4" xfId="380" xr:uid="{72DB95E1-D638-4C1D-AE68-68AF6EE532E4}"/>
    <cellStyle name="20% - Accent3 3 3" xfId="254" xr:uid="{B3C7C523-3C4C-4FA9-A11C-AD706753066D}"/>
    <cellStyle name="20% - Accent3 3 3 2" xfId="421" xr:uid="{1F13411A-7622-40CA-9DD0-0C9C725F4187}"/>
    <cellStyle name="20% - Accent3 3 4" xfId="176" xr:uid="{0487AD68-E921-42E8-A2C4-B742AFAC1753}"/>
    <cellStyle name="20% - Accent3 3 5" xfId="344" xr:uid="{E4605AE8-F69A-43AA-9889-8D2D0EE1ACF7}"/>
    <cellStyle name="20% - Accent4 2" xfId="96" xr:uid="{529D09AB-2E11-4F22-8DB2-E4784A4E72A5}"/>
    <cellStyle name="20% - Accent4 2 2" xfId="136" xr:uid="{43DC23DB-B3FA-4F9C-8692-53E47F2A7943}"/>
    <cellStyle name="20% - Accent4 2 2 2" xfId="309" xr:uid="{73863C9C-A50A-4443-AD40-CBA3B4B220A2}"/>
    <cellStyle name="20% - Accent4 2 2 2 2" xfId="476" xr:uid="{0053C05E-8951-4712-B5FC-015E712C744C}"/>
    <cellStyle name="20% - Accent4 2 2 3" xfId="230" xr:uid="{BF91D8E3-2EFE-4D58-A3BC-39361EF5E4FD}"/>
    <cellStyle name="20% - Accent4 2 2 4" xfId="398" xr:uid="{98FC98A9-2962-4668-ADCF-41CCA5BBB086}"/>
    <cellStyle name="20% - Accent4 2 3" xfId="273" xr:uid="{192C67E7-7490-4495-8542-2DF06D14A09D}"/>
    <cellStyle name="20% - Accent4 2 3 2" xfId="440" xr:uid="{EC226192-E952-4F64-8AFB-263ECDAB82B6}"/>
    <cellStyle name="20% - Accent4 2 4" xfId="195" xr:uid="{16A99A4E-63AF-4DA5-9EC9-AA935BC0D608}"/>
    <cellStyle name="20% - Accent4 2 5" xfId="363" xr:uid="{6E0A61B6-474A-415D-8F87-8F862157AB5F}"/>
    <cellStyle name="20% - Accent4 3" xfId="68" xr:uid="{DBA85CF4-E667-4B66-ABC8-4524CEC37F67}"/>
    <cellStyle name="20% - Accent4 3 2" xfId="120" xr:uid="{FF250F9D-6F8A-4C79-959F-CC760D14F08A}"/>
    <cellStyle name="20% - Accent4 3 2 2" xfId="293" xr:uid="{6ED8989B-2597-4E07-8E12-51810A800C2D}"/>
    <cellStyle name="20% - Accent4 3 2 2 2" xfId="460" xr:uid="{9516ADE3-57AA-4378-8304-71757227BA00}"/>
    <cellStyle name="20% - Accent4 3 2 3" xfId="214" xr:uid="{97F186E1-2CF6-4588-ACA2-22A01E5327B6}"/>
    <cellStyle name="20% - Accent4 3 2 4" xfId="382" xr:uid="{EBE477B3-1694-4D35-BC20-765A2E528487}"/>
    <cellStyle name="20% - Accent4 3 3" xfId="256" xr:uid="{8632B73E-5C70-45AF-97E8-0C5A8EE30FB9}"/>
    <cellStyle name="20% - Accent4 3 3 2" xfId="423" xr:uid="{E8D5DD76-B4E8-4E46-A7B3-418ADC8B20FC}"/>
    <cellStyle name="20% - Accent4 3 4" xfId="178" xr:uid="{3794E331-13B0-4854-A0DD-E442C5DAD837}"/>
    <cellStyle name="20% - Accent4 3 5" xfId="346" xr:uid="{886A294A-08C9-4D1D-9EC7-85B3CA4C6A53}"/>
    <cellStyle name="20% - Accent5 2" xfId="97" xr:uid="{DFF15F4E-0E26-4C86-B93D-C7897CD72022}"/>
    <cellStyle name="20% - Accent5 2 2" xfId="137" xr:uid="{CCC76D5D-5157-4791-BFBD-E01B92AE6EE1}"/>
    <cellStyle name="20% - Accent5 2 2 2" xfId="310" xr:uid="{FC9CE99A-17F2-4C0C-95E5-D48E5753010F}"/>
    <cellStyle name="20% - Accent5 2 2 2 2" xfId="477" xr:uid="{042496FF-45DC-4724-A1EE-AC01F9065038}"/>
    <cellStyle name="20% - Accent5 2 2 3" xfId="231" xr:uid="{5D2B00A6-AE46-4DD6-92DC-44E3394770F0}"/>
    <cellStyle name="20% - Accent5 2 2 4" xfId="399" xr:uid="{89C81218-8680-4ABA-AC3F-560917CD7121}"/>
    <cellStyle name="20% - Accent5 2 3" xfId="274" xr:uid="{B63F03C4-5FAD-403D-B615-979A15B708AE}"/>
    <cellStyle name="20% - Accent5 2 3 2" xfId="441" xr:uid="{8A359F2D-06C3-4F5E-A9E5-0FA0FCDC5DB2}"/>
    <cellStyle name="20% - Accent5 2 4" xfId="196" xr:uid="{929D016B-280A-4AA7-AA47-A820213CD850}"/>
    <cellStyle name="20% - Accent5 2 5" xfId="364" xr:uid="{4E307CD8-13BE-4269-9CA2-6BDE6FF653AE}"/>
    <cellStyle name="20% - Accent5 3" xfId="72" xr:uid="{EB2E2658-5181-404C-AE38-CA8157D07CC4}"/>
    <cellStyle name="20% - Accent5 3 2" xfId="122" xr:uid="{A9503B87-5EA6-4451-A55C-F2B45EA90B5C}"/>
    <cellStyle name="20% - Accent5 3 2 2" xfId="295" xr:uid="{B83C5986-A6ED-49D1-A2BA-0885BADB2BE1}"/>
    <cellStyle name="20% - Accent5 3 2 2 2" xfId="462" xr:uid="{70174699-1AC5-441D-A21D-38EC7DBE8FDE}"/>
    <cellStyle name="20% - Accent5 3 2 3" xfId="216" xr:uid="{EABF887F-CAC9-4E42-BCDF-C1BDE0D63DB3}"/>
    <cellStyle name="20% - Accent5 3 2 4" xfId="384" xr:uid="{27792050-2318-4C7B-80E8-C2FA619D0C39}"/>
    <cellStyle name="20% - Accent5 3 3" xfId="258" xr:uid="{BC451791-F608-490B-8E83-93FBDBF48000}"/>
    <cellStyle name="20% - Accent5 3 3 2" xfId="425" xr:uid="{C793B680-A7A9-4371-85B2-D8505B2487FF}"/>
    <cellStyle name="20% - Accent5 3 4" xfId="180" xr:uid="{E5A89D0B-47A5-40B7-B92B-B6C5F1C4307E}"/>
    <cellStyle name="20% - Accent5 3 5" xfId="348" xr:uid="{69A5CECB-E41D-4C24-A360-1330A0D1D115}"/>
    <cellStyle name="20% - Accent6 2" xfId="98" xr:uid="{B1876B2A-6571-4377-937A-45B5C1920277}"/>
    <cellStyle name="20% - Accent6 2 2" xfId="138" xr:uid="{8F738ADA-5705-46C1-9688-3BDF1CF0A1DB}"/>
    <cellStyle name="20% - Accent6 2 2 2" xfId="311" xr:uid="{491BDC8D-1A77-44E5-8E89-E0ED1D436371}"/>
    <cellStyle name="20% - Accent6 2 2 2 2" xfId="478" xr:uid="{56541DBD-5AB3-4598-926E-FAD0DCE71C86}"/>
    <cellStyle name="20% - Accent6 2 2 3" xfId="232" xr:uid="{8A273209-1B40-4C75-B722-D048223130B4}"/>
    <cellStyle name="20% - Accent6 2 2 4" xfId="400" xr:uid="{5FFA7E7E-1FBA-447B-A3F7-D1676E820C79}"/>
    <cellStyle name="20% - Accent6 2 3" xfId="275" xr:uid="{D48F56F4-BEC6-4405-BCCD-37905523E8BC}"/>
    <cellStyle name="20% - Accent6 2 3 2" xfId="442" xr:uid="{F044FD02-B78D-4558-AB8A-8BF0582207EE}"/>
    <cellStyle name="20% - Accent6 2 4" xfId="197" xr:uid="{5030A694-BA6E-4F30-BD72-8F73DDEB140B}"/>
    <cellStyle name="20% - Accent6 2 5" xfId="365" xr:uid="{728DDF6A-7C73-41BF-B77F-488CF0F9303A}"/>
    <cellStyle name="20% - Accent6 3" xfId="76" xr:uid="{EA5612CF-DC3C-4E90-96C6-2DBDE8B0D29F}"/>
    <cellStyle name="20% - Accent6 3 2" xfId="124" xr:uid="{BD788467-48B5-4342-BFAF-51BF3E8A66C7}"/>
    <cellStyle name="20% - Accent6 3 2 2" xfId="297" xr:uid="{237CDF26-B0FC-4296-8DC2-6D80746D897E}"/>
    <cellStyle name="20% - Accent6 3 2 2 2" xfId="464" xr:uid="{2ACE9CF1-F707-41B4-8530-E0E6049C31BC}"/>
    <cellStyle name="20% - Accent6 3 2 3" xfId="218" xr:uid="{DA777317-7B26-4D9B-B9C7-14263E501947}"/>
    <cellStyle name="20% - Accent6 3 2 4" xfId="386" xr:uid="{B7890B9F-1A5B-4ACB-BF01-502723F45ECD}"/>
    <cellStyle name="20% - Accent6 3 3" xfId="260" xr:uid="{1C9357C0-E123-403E-A435-AC4B49C468D3}"/>
    <cellStyle name="20% - Accent6 3 3 2" xfId="427" xr:uid="{B27B6185-7E16-4844-A1E8-6C6F4A25EB7B}"/>
    <cellStyle name="20% - Accent6 3 4" xfId="182" xr:uid="{C74889F8-0D51-40E7-9E8A-1D5D006415B1}"/>
    <cellStyle name="20% - Accent6 3 5" xfId="350" xr:uid="{72C5FBD5-30CF-4E73-B8A1-21023492E2FF}"/>
    <cellStyle name="40% - Accent1 2" xfId="99" xr:uid="{99237DAD-C741-456C-AF3C-A3F8228F58B2}"/>
    <cellStyle name="40% - Accent1 2 2" xfId="139" xr:uid="{D9DF09E2-CAA6-4B2B-82FB-856B7FDC703E}"/>
    <cellStyle name="40% - Accent1 2 2 2" xfId="312" xr:uid="{DC3945FB-3D84-4463-BFA9-054C533EA1FF}"/>
    <cellStyle name="40% - Accent1 2 2 2 2" xfId="479" xr:uid="{DD5446C1-6335-40C2-B9F7-0CBF5DEFE7F4}"/>
    <cellStyle name="40% - Accent1 2 2 3" xfId="233" xr:uid="{803C5D51-BB66-410F-8BA2-68950FE77752}"/>
    <cellStyle name="40% - Accent1 2 2 4" xfId="401" xr:uid="{3742A9E1-1CAF-4C04-AA12-B8CA1BF5DD41}"/>
    <cellStyle name="40% - Accent1 2 3" xfId="276" xr:uid="{07DE7FCC-EEF9-4265-986E-01341E58E469}"/>
    <cellStyle name="40% - Accent1 2 3 2" xfId="443" xr:uid="{9E1C94EE-DC44-4620-8090-458544D06FCD}"/>
    <cellStyle name="40% - Accent1 2 4" xfId="198" xr:uid="{0C916F57-6F2D-4EBF-A84E-A6F33C86A931}"/>
    <cellStyle name="40% - Accent1 2 5" xfId="366" xr:uid="{66C67356-F30C-49C3-A46F-FFC3A0B901FC}"/>
    <cellStyle name="40% - Accent1 3" xfId="57" xr:uid="{848C7889-6323-441D-ADB5-53B734D7A2DA}"/>
    <cellStyle name="40% - Accent1 3 2" xfId="115" xr:uid="{EA4CBC16-ECC7-48F0-B6DF-C1224BB6B07F}"/>
    <cellStyle name="40% - Accent1 3 2 2" xfId="288" xr:uid="{C3CD4DCA-C0B5-4FE2-AC67-7E3005FBFA6D}"/>
    <cellStyle name="40% - Accent1 3 2 2 2" xfId="455" xr:uid="{8BB3588A-D3D5-48C0-853B-D29E5D22758B}"/>
    <cellStyle name="40% - Accent1 3 2 3" xfId="209" xr:uid="{94F1CDE9-1840-4917-84E4-C4BC8E0501AC}"/>
    <cellStyle name="40% - Accent1 3 2 4" xfId="377" xr:uid="{C1C426CC-E614-4CE1-964C-0E8E1D04A02F}"/>
    <cellStyle name="40% - Accent1 3 3" xfId="251" xr:uid="{1AA9D885-E1F0-4D66-A06A-CB53FD640A1B}"/>
    <cellStyle name="40% - Accent1 3 3 2" xfId="418" xr:uid="{F85198AB-8FE3-4FA6-91A3-048CF521B514}"/>
    <cellStyle name="40% - Accent1 3 4" xfId="173" xr:uid="{61D0D174-5EE3-4AC0-82B4-CA9A94B293E4}"/>
    <cellStyle name="40% - Accent1 3 5" xfId="341" xr:uid="{B6C201C1-77AB-4C70-B483-4C5BC7465CBD}"/>
    <cellStyle name="40% - Accent2 2" xfId="100" xr:uid="{A6D86667-C1EC-458E-8ECC-F2F350A64432}"/>
    <cellStyle name="40% - Accent2 2 2" xfId="140" xr:uid="{B164543E-5CAA-4DB8-9266-8B808303E36D}"/>
    <cellStyle name="40% - Accent2 2 2 2" xfId="313" xr:uid="{18C8CE98-3D8D-4854-B39F-01B1B0F53A5A}"/>
    <cellStyle name="40% - Accent2 2 2 2 2" xfId="480" xr:uid="{A1E8CE9C-6AF9-4EE1-A336-980EBD5965B8}"/>
    <cellStyle name="40% - Accent2 2 2 3" xfId="234" xr:uid="{09A39CFF-11F9-44A5-8412-1212FF68F77C}"/>
    <cellStyle name="40% - Accent2 2 2 4" xfId="402" xr:uid="{8D747094-0E13-415A-B272-7A6732043B04}"/>
    <cellStyle name="40% - Accent2 2 3" xfId="277" xr:uid="{0D21946B-5441-47CC-BCFA-DB1C06B57D63}"/>
    <cellStyle name="40% - Accent2 2 3 2" xfId="444" xr:uid="{51EE3CCA-2183-417B-B2C5-8CEEA110F0A9}"/>
    <cellStyle name="40% - Accent2 2 4" xfId="199" xr:uid="{A3C4B057-37A5-4BA7-8959-41A9CD55961A}"/>
    <cellStyle name="40% - Accent2 2 5" xfId="367" xr:uid="{8008C60D-FFFD-497B-8CF6-FC59220E42AC}"/>
    <cellStyle name="40% - Accent2 3" xfId="61" xr:uid="{B242C2FC-0402-4D55-B3FF-869F729AA919}"/>
    <cellStyle name="40% - Accent2 3 2" xfId="117" xr:uid="{D6C41762-0118-48D0-90B3-94E9485409AF}"/>
    <cellStyle name="40% - Accent2 3 2 2" xfId="290" xr:uid="{BEC39699-61F9-4C48-8339-4CFD9F04BE88}"/>
    <cellStyle name="40% - Accent2 3 2 2 2" xfId="457" xr:uid="{F54034BE-20CF-4DFE-94BD-CC4AE207A1BB}"/>
    <cellStyle name="40% - Accent2 3 2 3" xfId="211" xr:uid="{48029A64-CBDC-4D66-85B3-AF3C187D30C4}"/>
    <cellStyle name="40% - Accent2 3 2 4" xfId="379" xr:uid="{6A9C6911-E2AD-45B6-8167-039660CEFB17}"/>
    <cellStyle name="40% - Accent2 3 3" xfId="253" xr:uid="{B99EC488-7338-466A-B168-0222059017B8}"/>
    <cellStyle name="40% - Accent2 3 3 2" xfId="420" xr:uid="{974B5F82-EA49-41ED-A345-AF396BA6827E}"/>
    <cellStyle name="40% - Accent2 3 4" xfId="175" xr:uid="{E5EE69ED-EBA1-4934-9B7D-584A60B6E5FA}"/>
    <cellStyle name="40% - Accent2 3 5" xfId="343" xr:uid="{C48CC29B-E04F-4B32-B22A-128260867AE2}"/>
    <cellStyle name="40% - Accent3 2" xfId="101" xr:uid="{C2E40A7B-845A-4A10-BE9B-2FB122CCCCB3}"/>
    <cellStyle name="40% - Accent3 2 2" xfId="141" xr:uid="{36263499-2527-427A-B176-A206C2254051}"/>
    <cellStyle name="40% - Accent3 2 2 2" xfId="314" xr:uid="{5DEA3109-97A4-4C58-8334-DB718A5A2BB8}"/>
    <cellStyle name="40% - Accent3 2 2 2 2" xfId="481" xr:uid="{891754B0-F98D-4A01-AC2E-70D4DEA0B01B}"/>
    <cellStyle name="40% - Accent3 2 2 3" xfId="235" xr:uid="{27B9A7B3-39EF-4F7C-9BE4-9B819B4001F9}"/>
    <cellStyle name="40% - Accent3 2 2 4" xfId="403" xr:uid="{6FF2DB36-4C82-49F3-B9DA-61F8EA8C7C33}"/>
    <cellStyle name="40% - Accent3 2 3" xfId="278" xr:uid="{98CCB005-2AC7-41F3-8579-AD601F9C6861}"/>
    <cellStyle name="40% - Accent3 2 3 2" xfId="445" xr:uid="{00AE70BD-47B4-4F7A-9B4A-24DC538B9AEB}"/>
    <cellStyle name="40% - Accent3 2 4" xfId="200" xr:uid="{E23554C4-B8F4-470F-9329-05DA6DC49050}"/>
    <cellStyle name="40% - Accent3 2 5" xfId="368" xr:uid="{E8F225E1-C28C-4A3D-8A20-D7F8AA8DD351}"/>
    <cellStyle name="40% - Accent3 3" xfId="65" xr:uid="{C5BF203E-5479-4F31-AE51-808FBBD40EC7}"/>
    <cellStyle name="40% - Accent3 3 2" xfId="119" xr:uid="{E2D63DE7-29C6-42A6-B2C3-7402252C5A55}"/>
    <cellStyle name="40% - Accent3 3 2 2" xfId="292" xr:uid="{DCCCC045-A8DF-49AF-9380-58DB4D5D7AE3}"/>
    <cellStyle name="40% - Accent3 3 2 2 2" xfId="459" xr:uid="{4D5B7C2F-C177-4795-9FC7-80F81A89F22A}"/>
    <cellStyle name="40% - Accent3 3 2 3" xfId="213" xr:uid="{7150B984-947F-49AB-9BD9-626B0C4C60DC}"/>
    <cellStyle name="40% - Accent3 3 2 4" xfId="381" xr:uid="{F383CB27-B8F9-4B06-AE63-D66551BA4215}"/>
    <cellStyle name="40% - Accent3 3 3" xfId="255" xr:uid="{E1A7131A-4AAE-4BF8-B40D-8916C362230E}"/>
    <cellStyle name="40% - Accent3 3 3 2" xfId="422" xr:uid="{B911E746-3912-43DB-BE4C-5406A7825393}"/>
    <cellStyle name="40% - Accent3 3 4" xfId="177" xr:uid="{DEB9D85A-5E43-4C98-88DF-0BA16D3823BA}"/>
    <cellStyle name="40% - Accent3 3 5" xfId="345" xr:uid="{ABD89B87-5EE8-468D-9270-5AF6941464D8}"/>
    <cellStyle name="40% - Accent4 2" xfId="102" xr:uid="{CF8EE7DA-C83D-4366-8360-7C1DB068E287}"/>
    <cellStyle name="40% - Accent4 2 2" xfId="142" xr:uid="{4B8E97B0-E11E-40C9-A12D-9DB200A9D4D7}"/>
    <cellStyle name="40% - Accent4 2 2 2" xfId="315" xr:uid="{897EDB55-E381-4B00-AB0B-794D03A6BE14}"/>
    <cellStyle name="40% - Accent4 2 2 2 2" xfId="482" xr:uid="{28A3F96C-999C-463E-A0FC-D7D99DAF9296}"/>
    <cellStyle name="40% - Accent4 2 2 3" xfId="236" xr:uid="{6E0A948C-CEFB-4949-91DB-D0454285579D}"/>
    <cellStyle name="40% - Accent4 2 2 4" xfId="404" xr:uid="{05B61EDB-1DCF-41C4-BA33-40FB429584DF}"/>
    <cellStyle name="40% - Accent4 2 3" xfId="279" xr:uid="{3DF257DE-ADF8-46F1-AC3C-F9E88E7D04D1}"/>
    <cellStyle name="40% - Accent4 2 3 2" xfId="446" xr:uid="{8F5A71A9-70A1-4EA6-95F3-4153BD89ABC5}"/>
    <cellStyle name="40% - Accent4 2 4" xfId="201" xr:uid="{E8BA3989-5392-4B08-9CB5-EE85BF4093D7}"/>
    <cellStyle name="40% - Accent4 2 5" xfId="369" xr:uid="{72EF7E44-EE9E-43A1-A512-EE8FE6666A40}"/>
    <cellStyle name="40% - Accent4 3" xfId="69" xr:uid="{712B9B9E-6161-42BA-AC1A-5144BAB748EA}"/>
    <cellStyle name="40% - Accent4 3 2" xfId="121" xr:uid="{12A7C466-12B5-4638-8ABE-D6C142166C7A}"/>
    <cellStyle name="40% - Accent4 3 2 2" xfId="294" xr:uid="{081417DD-BC8D-46AF-8D7F-094B8501F7A1}"/>
    <cellStyle name="40% - Accent4 3 2 2 2" xfId="461" xr:uid="{76E785CC-3126-49EA-B009-6F49FA37C845}"/>
    <cellStyle name="40% - Accent4 3 2 3" xfId="215" xr:uid="{CE0E60C2-233C-4787-980E-31FED09E8629}"/>
    <cellStyle name="40% - Accent4 3 2 4" xfId="383" xr:uid="{06CEBA98-8374-4AD1-A045-E7FB1527CE51}"/>
    <cellStyle name="40% - Accent4 3 3" xfId="257" xr:uid="{B585591B-AB04-4F6A-AA7D-2BD68B0EB728}"/>
    <cellStyle name="40% - Accent4 3 3 2" xfId="424" xr:uid="{748138EB-23DB-4E8C-90E8-991899645BAD}"/>
    <cellStyle name="40% - Accent4 3 4" xfId="179" xr:uid="{DC55BA51-B368-4245-9FF0-E35BBF17874F}"/>
    <cellStyle name="40% - Accent4 3 5" xfId="347" xr:uid="{5684CB83-7C8E-4AB3-B9E5-B75A3010C3D9}"/>
    <cellStyle name="40% - Accent5 2" xfId="103" xr:uid="{8CE19373-4AA9-4363-9BB7-C4835BC04C00}"/>
    <cellStyle name="40% - Accent5 2 2" xfId="143" xr:uid="{21F46D4B-C267-475D-A7A8-1EFB34D5DE00}"/>
    <cellStyle name="40% - Accent5 2 2 2" xfId="316" xr:uid="{B1889B75-5732-4837-A218-DFFC4352518D}"/>
    <cellStyle name="40% - Accent5 2 2 2 2" xfId="483" xr:uid="{8A500AB7-04C0-4460-9952-0080C15C5D94}"/>
    <cellStyle name="40% - Accent5 2 2 3" xfId="237" xr:uid="{38942C60-3345-4357-9976-24ACD4455B29}"/>
    <cellStyle name="40% - Accent5 2 2 4" xfId="405" xr:uid="{A6004E18-F574-4D2D-8B6B-16DAB67FA1E8}"/>
    <cellStyle name="40% - Accent5 2 3" xfId="280" xr:uid="{462FAA7B-2688-4A1C-B381-FDA2A0CBC98A}"/>
    <cellStyle name="40% - Accent5 2 3 2" xfId="447" xr:uid="{6549B705-122A-475C-945C-CB8565B170AD}"/>
    <cellStyle name="40% - Accent5 2 4" xfId="202" xr:uid="{70C2FE7E-976E-4ACC-9774-78EBD10FC5FC}"/>
    <cellStyle name="40% - Accent5 2 5" xfId="370" xr:uid="{98699545-8F98-4262-BD38-136B9B61C667}"/>
    <cellStyle name="40% - Accent5 3" xfId="73" xr:uid="{A3C66367-8317-46AE-8557-06B3B7987F87}"/>
    <cellStyle name="40% - Accent5 3 2" xfId="123" xr:uid="{2DBC1ECA-A251-4E1B-82FE-B4D763BCBDBF}"/>
    <cellStyle name="40% - Accent5 3 2 2" xfId="296" xr:uid="{BAA951CB-2FC1-4495-9EAB-66B4E249215A}"/>
    <cellStyle name="40% - Accent5 3 2 2 2" xfId="463" xr:uid="{006FF133-2854-491B-AD20-B87D04029074}"/>
    <cellStyle name="40% - Accent5 3 2 3" xfId="217" xr:uid="{63021604-BC2D-4982-A118-7BA5D393A3E0}"/>
    <cellStyle name="40% - Accent5 3 2 4" xfId="385" xr:uid="{5355CC61-2C45-4072-B8BF-C506EFEDEB5C}"/>
    <cellStyle name="40% - Accent5 3 3" xfId="259" xr:uid="{7FEA4B9B-C306-4DD1-902F-E0A842A988DB}"/>
    <cellStyle name="40% - Accent5 3 3 2" xfId="426" xr:uid="{252E29E0-D4B7-4617-9FBD-02477C79C865}"/>
    <cellStyle name="40% - Accent5 3 4" xfId="181" xr:uid="{CCBB7243-86A5-41B7-A85D-1EAD30380E71}"/>
    <cellStyle name="40% - Accent5 3 5" xfId="349" xr:uid="{41C60C98-A0A1-4294-BC2F-38ECFD713D68}"/>
    <cellStyle name="40% - Accent6 2" xfId="104" xr:uid="{7E1BBC2C-9A87-4C77-A7E6-E2D8E195C9E9}"/>
    <cellStyle name="40% - Accent6 2 2" xfId="144" xr:uid="{C28E95D3-67DA-4B55-ACDC-30CEE8E05AB9}"/>
    <cellStyle name="40% - Accent6 2 2 2" xfId="317" xr:uid="{5B77A3BA-5212-4097-9555-2BBABB15117F}"/>
    <cellStyle name="40% - Accent6 2 2 2 2" xfId="484" xr:uid="{D99CAED8-286D-4923-A457-F85490C9A32B}"/>
    <cellStyle name="40% - Accent6 2 2 3" xfId="238" xr:uid="{7C40AA6A-D0F3-4149-AF21-32F4A8124551}"/>
    <cellStyle name="40% - Accent6 2 2 4" xfId="406" xr:uid="{81D099F9-DC04-4A46-916A-A4CCE937183A}"/>
    <cellStyle name="40% - Accent6 2 3" xfId="281" xr:uid="{57581CFA-0976-4171-9A05-EE36336E6464}"/>
    <cellStyle name="40% - Accent6 2 3 2" xfId="448" xr:uid="{00D2F898-16DA-4D53-8FD6-CA6A28CECEB6}"/>
    <cellStyle name="40% - Accent6 2 4" xfId="203" xr:uid="{0D971A53-CB50-4CDC-A85E-A6DDAF7AF749}"/>
    <cellStyle name="40% - Accent6 2 5" xfId="371" xr:uid="{8ACA3F74-6E59-464E-A26C-8134FF7B6CD5}"/>
    <cellStyle name="40% - Accent6 3" xfId="77" xr:uid="{8382E341-74A3-480C-A33B-0A0BF973E2AD}"/>
    <cellStyle name="40% - Accent6 3 2" xfId="125" xr:uid="{94ED526D-18CB-4D09-AF29-3141AA2C704F}"/>
    <cellStyle name="40% - Accent6 3 2 2" xfId="298" xr:uid="{DCF3F6AC-4EB7-4078-A842-B46FCDB2B7C3}"/>
    <cellStyle name="40% - Accent6 3 2 2 2" xfId="465" xr:uid="{33E8E9FD-2A7B-45A4-A433-32F1815E841A}"/>
    <cellStyle name="40% - Accent6 3 2 3" xfId="219" xr:uid="{8D2A788E-B112-4C15-B30E-8A3E3E827542}"/>
    <cellStyle name="40% - Accent6 3 2 4" xfId="387" xr:uid="{846A7C39-C64B-40FA-9941-5950897F8411}"/>
    <cellStyle name="40% - Accent6 3 3" xfId="261" xr:uid="{81C2E4EF-FAA5-4416-A45A-ABC1F9388999}"/>
    <cellStyle name="40% - Accent6 3 3 2" xfId="428" xr:uid="{7E975EEE-AE10-4D5A-B982-66AF513072CD}"/>
    <cellStyle name="40% - Accent6 3 4" xfId="183" xr:uid="{D008A67E-177B-46F6-83D3-5290CA94A4DE}"/>
    <cellStyle name="40% - Accent6 3 5" xfId="351" xr:uid="{1BF16AF5-4701-4DAB-9B67-2AC1F5CA5646}"/>
    <cellStyle name="60% - Accent1 2" xfId="58" xr:uid="{A626FAB2-B0AD-445F-85D7-A2CE0C57F6BE}"/>
    <cellStyle name="60% - Accent2 2" xfId="62" xr:uid="{C75E4A8D-8071-42B8-ACA4-ECE04F13707D}"/>
    <cellStyle name="60% - Accent3 2" xfId="66" xr:uid="{2272C22C-9080-4922-AA66-E752CA52BFB0}"/>
    <cellStyle name="60% - Accent4 2" xfId="70" xr:uid="{862ED48F-B754-4D01-8BA3-92E5DBFA274B}"/>
    <cellStyle name="60% - Accent5 2" xfId="74" xr:uid="{B8717104-9266-40EA-A9FF-AB681F6E4C28}"/>
    <cellStyle name="60% - Accent6 2" xfId="78" xr:uid="{EA5F1DC4-A57B-4DB0-AEE5-5A7051EEDE65}"/>
    <cellStyle name="Accent1 2" xfId="55" xr:uid="{F8F32F30-2540-493E-AC10-CC3F71371A50}"/>
    <cellStyle name="Accent2 2" xfId="59" xr:uid="{86463566-4A2B-45CA-8958-70613BC991E1}"/>
    <cellStyle name="Accent3 2" xfId="63" xr:uid="{35EEFAFD-B295-4D44-86D7-EB53961D28E0}"/>
    <cellStyle name="Accent4 2" xfId="67" xr:uid="{2F902E23-8455-4F33-A1EE-167B48DCAB0E}"/>
    <cellStyle name="Accent5 2" xfId="71" xr:uid="{E816065B-480B-4055-A432-834B2C8644C2}"/>
    <cellStyle name="Accent6 2" xfId="75" xr:uid="{0744F19F-A5CE-462B-9D7E-D63A82DE2019}"/>
    <cellStyle name="Bad 2" xfId="46" xr:uid="{DAC69A49-D82B-4FF6-A927-762CD7BFCF31}"/>
    <cellStyle name="Calculation 2" xfId="49" xr:uid="{6F9C9472-0C10-4324-A3CB-5B1341DE0115}"/>
    <cellStyle name="Check Cell 2" xfId="51" xr:uid="{5C1ED429-E723-48AA-A7A1-F035E3C51C88}"/>
    <cellStyle name="Comma" xfId="1" builtinId="3"/>
    <cellStyle name="Comma 10" xfId="167" xr:uid="{AB7B049C-9C91-4309-9386-3D9A85848CBF}"/>
    <cellStyle name="Comma 10 2" xfId="336" xr:uid="{9EFEC1C6-AA61-48A8-B0CD-E199B59D54F3}"/>
    <cellStyle name="Comma 10 3" xfId="502" xr:uid="{93693B99-A68C-455A-A399-95F20629ADFA}"/>
    <cellStyle name="Comma 11" xfId="339" xr:uid="{EAD3CF51-1908-464B-A1F3-6F074ED373D5}"/>
    <cellStyle name="Comma 11 2" xfId="510" xr:uid="{82F0F342-E4AA-4459-A686-24DB043DAC47}"/>
    <cellStyle name="Comma 11 3" xfId="505" xr:uid="{7D37CA8E-772C-4D74-BDE9-0689ABDE1DBD}"/>
    <cellStyle name="Comma 12" xfId="507" xr:uid="{F3F9F3F4-E7E5-4D07-9CF3-2CE9CDFBFE78}"/>
    <cellStyle name="Comma 2" xfId="4" xr:uid="{A8CF0507-F1E5-4F62-AAB3-F5D4B59DC57D}"/>
    <cellStyle name="Comma 2 2" xfId="107" xr:uid="{10AEC3BB-5B08-4038-A0D8-F7A16FAB13ED}"/>
    <cellStyle name="Comma 2 2 2" xfId="158" xr:uid="{0FB35E16-78A7-4EAC-ACDD-79C3CC13F9C2}"/>
    <cellStyle name="Comma 2 2 2 2" xfId="161" xr:uid="{27465CE3-2582-42A9-BB51-D57209858FC1}"/>
    <cellStyle name="Comma 2 2 2 3" xfId="163" xr:uid="{05365C02-8D66-4885-887B-09F5B1E7E3F7}"/>
    <cellStyle name="Comma 2 2 2 4" xfId="165" xr:uid="{71AFCA7E-9667-4228-B471-36DE696276D0}"/>
    <cellStyle name="Comma 2 2 2 5" xfId="169" xr:uid="{A527906A-05DA-4372-A523-01A8C9E64180}"/>
    <cellStyle name="Comma 2 2 2 6" xfId="171" xr:uid="{30B40A36-D5CC-470E-A87F-2CE9A3BD24C8}"/>
    <cellStyle name="Comma 2 2 2 7" xfId="283" xr:uid="{AC8AE3B4-C396-4262-8909-CED9452A09B0}"/>
    <cellStyle name="Comma 2 2 2 8" xfId="450" xr:uid="{7EC4D768-1356-41DC-950C-DBD320D4C426}"/>
    <cellStyle name="Comma 2 3" xfId="127" xr:uid="{2CB37F58-B7FE-49FC-B45D-43479CBC109D}"/>
    <cellStyle name="Comma 2 3 2" xfId="300" xr:uid="{DCCE2EED-6EE6-434A-A08C-7990328C4562}"/>
    <cellStyle name="Comma 2 3 2 2" xfId="467" xr:uid="{6D7B8891-61D9-481D-950C-F6A76769D28E}"/>
    <cellStyle name="Comma 2 3 3" xfId="221" xr:uid="{54A67195-3A1E-4BCB-9D17-D039B5138AF4}"/>
    <cellStyle name="Comma 2 3 4" xfId="389" xr:uid="{2C835031-F99B-4374-801F-8FB5EF64C986}"/>
    <cellStyle name="Comma 2 4" xfId="80" xr:uid="{EF2A04EC-E1DF-4E9B-872E-4ACA22BD7607}"/>
    <cellStyle name="Comma 2 4 2" xfId="263" xr:uid="{6A023652-ADA4-4C16-85B0-64B72658F7F1}"/>
    <cellStyle name="Comma 2 4 3" xfId="430" xr:uid="{BDFFB29C-9DB6-41BE-A0B8-90765015917F}"/>
    <cellStyle name="Comma 2 5" xfId="332" xr:uid="{3C3206B6-F540-4396-AAA7-8B56A5E0DC54}"/>
    <cellStyle name="Comma 2 5 2" xfId="498" xr:uid="{FB270C94-D972-4458-A7AA-3C9B9B65C47D}"/>
    <cellStyle name="Comma 2 6" xfId="185" xr:uid="{EA31B132-8B0A-40EF-93E0-E7E5F25271A6}"/>
    <cellStyle name="Comma 2 7" xfId="353" xr:uid="{9F03474A-32E2-4827-9909-AC05DDEB3252}"/>
    <cellStyle name="Comma 3" xfId="82" xr:uid="{AB81AC78-07E0-45ED-8495-4FEC180C4B73}"/>
    <cellStyle name="Comma 3 2" xfId="265" xr:uid="{2251E472-AF60-4E7E-9A78-4F7519EFB468}"/>
    <cellStyle name="Comma 3 2 2" xfId="432" xr:uid="{B097AE78-9FF5-4945-BAB8-EBFD899EB89A}"/>
    <cellStyle name="Comma 3 3" xfId="187" xr:uid="{2239BEB2-4758-4D02-BB7C-6F675E3EAC37}"/>
    <cellStyle name="Comma 3 4" xfId="355" xr:uid="{7EB1A0C1-C09F-4C46-A532-797A7C9ED6A2}"/>
    <cellStyle name="Comma 4" xfId="108" xr:uid="{5C0BE93E-08CE-48C3-BA6E-940BB7CE09AC}"/>
    <cellStyle name="Comma 4 2" xfId="146" xr:uid="{0FCD9E52-3EBD-4909-A852-AE9CA0ABE1D7}"/>
    <cellStyle name="Comma 4 2 2" xfId="319" xr:uid="{957E9C5A-C6F1-4087-A1EA-BB0B2E7B2539}"/>
    <cellStyle name="Comma 4 2 2 2" xfId="486" xr:uid="{6BAA9395-171E-438B-AEF5-0DFBCBE1BA22}"/>
    <cellStyle name="Comma 4 2 3" xfId="240" xr:uid="{F7F95768-E309-4BFC-B297-28C8805669D6}"/>
    <cellStyle name="Comma 4 2 4" xfId="408" xr:uid="{20C08D4F-0280-47C0-9010-2C1842856288}"/>
    <cellStyle name="Comma 4 3" xfId="284" xr:uid="{104DBBB7-2A18-4865-9E5E-938F73B61A06}"/>
    <cellStyle name="Comma 4 3 2" xfId="451" xr:uid="{5049E795-9CCB-48A7-96DF-EF847FFE2E57}"/>
    <cellStyle name="Comma 4 4" xfId="205" xr:uid="{4F1DBC99-AB66-4946-A77E-0A7BC44C7CC5}"/>
    <cellStyle name="Comma 4 5" xfId="373" xr:uid="{35D4FAA9-7453-47B1-A8F3-1D8445F4EED6}"/>
    <cellStyle name="Comma 5" xfId="111" xr:uid="{833247B5-E454-4575-ADE8-1ECDB230E1DB}"/>
    <cellStyle name="Comma 6" xfId="150" xr:uid="{EACF78B7-FD79-4BC9-ACAA-F12267027FE2}"/>
    <cellStyle name="Comma 6 2" xfId="323" xr:uid="{3D320CE1-D11C-4D28-935F-42D1D12B907B}"/>
    <cellStyle name="Comma 6 2 2" xfId="490" xr:uid="{2FC23ADA-5D82-4842-99DC-F754906D2282}"/>
    <cellStyle name="Comma 6 3" xfId="244" xr:uid="{FFE58BF8-ED20-46D5-BB4E-A60D0495E3AA}"/>
    <cellStyle name="Comma 6 4" xfId="412" xr:uid="{29935039-83AD-4638-8FD2-5557C73E0570}"/>
    <cellStyle name="Comma 7" xfId="154" xr:uid="{F35A9F57-F895-4DD6-B384-C0EB6B0F3174}"/>
    <cellStyle name="Comma 7 2" xfId="157" xr:uid="{BFC6F603-1A86-4003-9D91-059C1A8B9987}"/>
    <cellStyle name="Comma 7 3" xfId="160" xr:uid="{573C5A4C-8782-4174-86EC-538FC60E48C4}"/>
    <cellStyle name="Comma 7 4" xfId="162" xr:uid="{CB71239B-FD40-4F28-BE40-5722C1F0F854}"/>
    <cellStyle name="Comma 7 5" xfId="164" xr:uid="{5D5A72EF-DB0A-48E2-A4A1-2CA0EB561389}"/>
    <cellStyle name="Comma 7 6" xfId="168" xr:uid="{797CEEC8-5211-4108-BD5B-A0115D3CEAA3}"/>
    <cellStyle name="Comma 7 7" xfId="170" xr:uid="{BEA9802C-7631-47D8-8BB0-DFFE1E2BEC84}"/>
    <cellStyle name="Comma 7 8" xfId="248" xr:uid="{0EAD69B5-CADB-46D0-9E09-B0C51807FC38}"/>
    <cellStyle name="Comma 7 9" xfId="416" xr:uid="{77CB3945-871A-4ACB-9D6A-44F84C57C2E0}"/>
    <cellStyle name="Comma 8" xfId="6" xr:uid="{F3B6B22F-4408-44DD-BBBF-A412A4BEF1AB}"/>
    <cellStyle name="Comma 8 2" xfId="328" xr:uid="{D641DA1E-CEDD-445A-8955-69B7F5C25824}"/>
    <cellStyle name="Comma 8 3" xfId="495" xr:uid="{EC5FBFFF-94FD-4C71-AA14-E1299619FC87}"/>
    <cellStyle name="Comma 9" xfId="155" xr:uid="{6A985FB1-8860-4958-96E6-1B3D6CD1EACA}"/>
    <cellStyle name="Comma 9 2" xfId="334" xr:uid="{86A45455-9C17-4BA1-B5BF-BD10A50174D0}"/>
    <cellStyle name="Comma 9 3" xfId="500" xr:uid="{8CDA6B5D-9516-4B97-BA23-CB7AFF1634E8}"/>
    <cellStyle name="Explanatory Text 2" xfId="53" xr:uid="{3AA3DCE3-2F34-439D-B6D7-BE58C530D39D}"/>
    <cellStyle name="Good 2" xfId="45" xr:uid="{177F5DF0-1D94-4BFC-AD37-C851032057A8}"/>
    <cellStyle name="Heading 1 2" xfId="41" xr:uid="{0A7421A6-D6C7-4365-95FD-051B62B8B9B7}"/>
    <cellStyle name="Heading 2 2" xfId="42" xr:uid="{A039893D-23CF-41CE-9383-3ABE3BB04251}"/>
    <cellStyle name="Heading 3 2" xfId="43" xr:uid="{758BF753-980B-40AA-9A12-DDF80198A1E4}"/>
    <cellStyle name="Heading 4 2" xfId="44" xr:uid="{3ACD8483-4B26-4A88-AE9E-F55264DC3ECC}"/>
    <cellStyle name="Hyperlink 2" xfId="166" xr:uid="{68CD2D30-DCB6-4F96-92D9-213B05621C08}"/>
    <cellStyle name="Input 2" xfId="47" xr:uid="{0B7A5234-B320-4835-8764-E45C52FDC567}"/>
    <cellStyle name="Linked Cell 2" xfId="50" xr:uid="{9FDC0A05-5363-45DC-BA63-2CE339BF25E5}"/>
    <cellStyle name="Neutral 2" xfId="38" xr:uid="{CE6E0B10-43B1-42F0-8CDA-3F219225FF1C}"/>
    <cellStyle name="Normal" xfId="0" builtinId="0"/>
    <cellStyle name="Normal 10" xfId="16" xr:uid="{5E3D345A-2489-4E04-AEB2-955E3084929B}"/>
    <cellStyle name="Normal 11" xfId="17" xr:uid="{8E94A682-1BDF-4998-99D2-61FC76A6F912}"/>
    <cellStyle name="Normal 12" xfId="18" xr:uid="{146D9213-1B94-40A5-A790-D0B3CE189FC3}"/>
    <cellStyle name="Normal 13" xfId="19" xr:uid="{24C81EBE-D6CF-4B26-92C1-BB7E7EB28495}"/>
    <cellStyle name="Normal 14" xfId="20" xr:uid="{C3581807-ACE5-4F63-8CA4-0686712AAAAA}"/>
    <cellStyle name="Normal 15" xfId="21" xr:uid="{34B176B4-7FBE-4748-BADC-18C8BC2C600A}"/>
    <cellStyle name="Normal 16" xfId="22" xr:uid="{75218D18-2F42-46DB-A349-4357A39D0D7A}"/>
    <cellStyle name="Normal 17" xfId="23" xr:uid="{74FA5890-01CC-4399-877C-13DF9503C249}"/>
    <cellStyle name="Normal 18" xfId="24" xr:uid="{01970F3F-762F-4A66-9815-9BDE2D0B3A76}"/>
    <cellStyle name="Normal 19" xfId="25" xr:uid="{8BE77439-A8E4-4400-8E26-7543AA899F5E}"/>
    <cellStyle name="Normal 2" xfId="3" xr:uid="{36C46AD4-E6CC-4E32-AFD0-4C6495910196}"/>
    <cellStyle name="Normal 2 2" xfId="106" xr:uid="{C46BBFE4-94E5-4608-9DAE-1701C455F82B}"/>
    <cellStyle name="Normal 2 3" xfId="113" xr:uid="{8F027F53-E5BF-4609-A345-E1E3E0E6F35D}"/>
    <cellStyle name="Normal 2 3 2" xfId="148" xr:uid="{354AAC0B-9C73-4A46-A1A8-93C423BA3DAB}"/>
    <cellStyle name="Normal 2 3 2 2" xfId="321" xr:uid="{8B0316EC-2A07-48CB-83E3-955C23877445}"/>
    <cellStyle name="Normal 2 3 2 2 2" xfId="488" xr:uid="{AFF87ECD-A496-4FD3-A271-101349BCF85C}"/>
    <cellStyle name="Normal 2 3 2 3" xfId="242" xr:uid="{A2D1DF1D-4558-4E77-A691-2B665BBD32F5}"/>
    <cellStyle name="Normal 2 3 2 4" xfId="410" xr:uid="{17305365-E41D-4576-B8FF-C7D0532B4CFF}"/>
    <cellStyle name="Normal 2 3 3" xfId="286" xr:uid="{23EDCBA1-3DF1-4A8D-B17A-CAF343A5959D}"/>
    <cellStyle name="Normal 2 3 3 2" xfId="453" xr:uid="{ACCF6418-B748-4469-B6D7-28BEDB2DDF24}"/>
    <cellStyle name="Normal 2 3 4" xfId="207" xr:uid="{AA7D956E-1EB5-4175-8822-06F6A135BD14}"/>
    <cellStyle name="Normal 2 3 5" xfId="375" xr:uid="{AEC6DBBB-B142-4988-AFE2-C41D01CC7B55}"/>
    <cellStyle name="Normal 2 4" xfId="8" xr:uid="{B887EB36-2F04-436C-891A-227181B8102A}"/>
    <cellStyle name="Normal 2 4 2" xfId="508" xr:uid="{9F2EE41D-17CB-4F26-BFEC-3FABF3C559D0}"/>
    <cellStyle name="Normal 20" xfId="26" xr:uid="{811C3CD9-DDB2-43F6-94B2-58F475F281C7}"/>
    <cellStyle name="Normal 21" xfId="27" xr:uid="{E644EFEC-04C7-4873-8BF3-59B1406081E4}"/>
    <cellStyle name="Normal 22" xfId="28" xr:uid="{D5C294F9-3EFC-4242-B903-6D38CA37F94C}"/>
    <cellStyle name="Normal 23" xfId="29" xr:uid="{9B35714F-BB5B-4EAF-BFAF-ACA24687A168}"/>
    <cellStyle name="Normal 24" xfId="30" xr:uid="{92D27364-E0A0-499F-89C7-5E9159D17D57}"/>
    <cellStyle name="Normal 25" xfId="39" xr:uid="{CC85814D-199B-4579-9228-590C764D3BB5}"/>
    <cellStyle name="Normal 26" xfId="31" xr:uid="{0B50923F-4923-4706-9F6B-40CE92B9CAAB}"/>
    <cellStyle name="Normal 26 2" xfId="86" xr:uid="{AC94D171-A0A9-4478-8EC6-36A7FD3A3C92}"/>
    <cellStyle name="Normal 27" xfId="37" xr:uid="{43B30DAA-6665-4C36-9888-023D40A3966F}"/>
    <cellStyle name="Normal 28" xfId="32" xr:uid="{7CB1C92C-4B40-4F7B-910B-C6E6B50EFC75}"/>
    <cellStyle name="Normal 28 2" xfId="88" xr:uid="{83DEF553-6193-4715-A652-EE9049AB5B55}"/>
    <cellStyle name="Normal 29" xfId="33" xr:uid="{C8553E3C-B04A-4180-87C6-28EF052C1D6A}"/>
    <cellStyle name="Normal 29 2" xfId="89" xr:uid="{978D66A4-5B41-4123-9A04-BA3FB1A2DFB0}"/>
    <cellStyle name="Normal 3" xfId="9" xr:uid="{604F4EA3-F170-4FA1-911B-B544A44A5BB9}"/>
    <cellStyle name="Normal 3 2" xfId="331" xr:uid="{DB785CD5-3142-4CE9-AFDE-745A39E6D3F1}"/>
    <cellStyle name="Normal 30" xfId="34" xr:uid="{EB9D0106-9365-4396-95C1-85F767C242A8}"/>
    <cellStyle name="Normal 31" xfId="35" xr:uid="{152835BE-D68C-4A27-937D-0E1991CF4F66}"/>
    <cellStyle name="Normal 32" xfId="36" xr:uid="{9C829F32-6896-4701-8317-304C10B2E20F}"/>
    <cellStyle name="Normal 32 2" xfId="90" xr:uid="{EFD86D96-44AA-4417-BE1A-2431265E9536}"/>
    <cellStyle name="Normal 33" xfId="81" xr:uid="{5494588E-C540-4C23-B73B-ABC5A7F66601}"/>
    <cellStyle name="Normal 33 2" xfId="128" xr:uid="{23876187-1F17-45DE-8DFD-DD20CB771BCD}"/>
    <cellStyle name="Normal 33 2 2" xfId="301" xr:uid="{02A4F6F1-4F61-4CA9-A92B-A8C5DEBEB970}"/>
    <cellStyle name="Normal 33 2 2 2" xfId="468" xr:uid="{0DC0E36E-380B-4FB2-A09A-85A99382F268}"/>
    <cellStyle name="Normal 33 2 3" xfId="222" xr:uid="{725DB47D-7DB5-453F-92F5-D26965BC309F}"/>
    <cellStyle name="Normal 33 2 4" xfId="390" xr:uid="{2996BC04-EC87-4B2C-8C1E-1F3A59F0D74D}"/>
    <cellStyle name="Normal 33 3" xfId="264" xr:uid="{A5171D8A-8DD8-47F2-834A-313B99FBAB52}"/>
    <cellStyle name="Normal 33 3 2" xfId="431" xr:uid="{78F27272-4A34-46D8-ACBC-A0E9367E73BF}"/>
    <cellStyle name="Normal 33 4" xfId="186" xr:uid="{310EB652-A49D-4419-A48D-3E0201173203}"/>
    <cellStyle name="Normal 33 5" xfId="354" xr:uid="{7804F335-B89B-42DE-B3B3-98EDAA31653F}"/>
    <cellStyle name="Normal 34" xfId="84" xr:uid="{24DE93C7-6337-4288-9468-155BCE92925A}"/>
    <cellStyle name="Normal 34 2" xfId="85" xr:uid="{1C09D719-FBF3-43EA-AD78-6292D832407C}"/>
    <cellStyle name="Normal 34 2 2" xfId="130" xr:uid="{BDB26C9E-5D0A-4EFA-9215-3205044FC184}"/>
    <cellStyle name="Normal 34 2 2 2" xfId="303" xr:uid="{68EF9D3A-24CB-4B86-868E-CCFA3D8429AE}"/>
    <cellStyle name="Normal 34 2 2 2 2" xfId="470" xr:uid="{A823B173-1975-478D-89FF-1C040B115C39}"/>
    <cellStyle name="Normal 34 2 2 3" xfId="224" xr:uid="{B101BBF1-5B8E-424B-B4E5-92289F708706}"/>
    <cellStyle name="Normal 34 2 2 4" xfId="392" xr:uid="{AA46C018-9B0D-4278-A429-C8FBFF47B38B}"/>
    <cellStyle name="Normal 34 2 3" xfId="267" xr:uid="{B6BC61F7-B60A-4976-857B-D613DE82132B}"/>
    <cellStyle name="Normal 34 2 3 2" xfId="434" xr:uid="{926F8203-660E-4402-BA7B-BCB978C044E4}"/>
    <cellStyle name="Normal 34 2 4" xfId="189" xr:uid="{DFBA1F05-E1F9-48A5-9DEC-73CC0C4FEBFA}"/>
    <cellStyle name="Normal 34 2 5" xfId="357" xr:uid="{9382F53B-762A-4491-B3FC-77B391487FF4}"/>
    <cellStyle name="Normal 34 3" xfId="129" xr:uid="{87AB356F-7E7D-4FA7-943C-CD947F81966A}"/>
    <cellStyle name="Normal 34 3 2" xfId="302" xr:uid="{86C68373-E4C7-4BF9-8797-A13E3BA0716C}"/>
    <cellStyle name="Normal 34 3 2 2" xfId="469" xr:uid="{2A8BF212-17C8-492A-A89A-33B4964FEBEE}"/>
    <cellStyle name="Normal 34 3 3" xfId="223" xr:uid="{0B0BA76C-D0B3-4F72-91D8-A72404BFB228}"/>
    <cellStyle name="Normal 34 3 4" xfId="391" xr:uid="{5A22B038-3D2A-498F-AFD1-1BABD3735329}"/>
    <cellStyle name="Normal 34 4" xfId="266" xr:uid="{9A9E4007-E627-4B1C-8593-318C46B32B1F}"/>
    <cellStyle name="Normal 34 4 2" xfId="433" xr:uid="{778C2175-A07F-42DC-9F8F-37982F1B4E14}"/>
    <cellStyle name="Normal 34 5" xfId="188" xr:uid="{06F0FAE2-759D-4809-B07B-F0D9267DE1AC}"/>
    <cellStyle name="Normal 34 6" xfId="356" xr:uid="{7AF7FCD1-86C2-4E4E-AF68-FB71B60148AA}"/>
    <cellStyle name="Normal 35" xfId="91" xr:uid="{066B19C1-2465-4CEF-A82C-FD7C76AA59CB}"/>
    <cellStyle name="Normal 35 2" xfId="131" xr:uid="{01F76A8D-EC85-4FD7-857D-35BF422B4FF8}"/>
    <cellStyle name="Normal 35 2 2" xfId="304" xr:uid="{80B8112E-E593-4C77-9EDB-49CD711E40EF}"/>
    <cellStyle name="Normal 35 2 2 2" xfId="471" xr:uid="{EE1DE9ED-5D37-4BFB-A36D-5D8EC7443174}"/>
    <cellStyle name="Normal 35 2 3" xfId="225" xr:uid="{69A5EBB8-4ED9-4295-B932-EFE0321A1D3A}"/>
    <cellStyle name="Normal 35 2 4" xfId="393" xr:uid="{D76A8382-9C39-489E-8B19-76122FF52831}"/>
    <cellStyle name="Normal 35 3" xfId="268" xr:uid="{BAA7453A-9491-4493-A9C0-B20AF68074CE}"/>
    <cellStyle name="Normal 35 3 2" xfId="435" xr:uid="{2DD66009-7A01-476F-BDE7-CF8151973FEC}"/>
    <cellStyle name="Normal 35 4" xfId="190" xr:uid="{A4DC5D04-96C3-41B3-94C3-4491701D75E0}"/>
    <cellStyle name="Normal 35 5" xfId="358" xr:uid="{34132EAF-07FB-4EE7-AF80-AA8943812BA3}"/>
    <cellStyle name="Normal 36" xfId="92" xr:uid="{65573DBB-EE33-4A9E-9DF0-23761C2B30F0}"/>
    <cellStyle name="Normal 36 2" xfId="132" xr:uid="{BB5339BB-5C9D-4806-AC1B-930129DCDB60}"/>
    <cellStyle name="Normal 36 2 2" xfId="305" xr:uid="{61690A73-23F4-4510-BBEE-9E6A07FAE2FA}"/>
    <cellStyle name="Normal 36 2 2 2" xfId="472" xr:uid="{FD76567C-BE6E-4C32-9D74-C203D59398E4}"/>
    <cellStyle name="Normal 36 2 3" xfId="226" xr:uid="{2507F0F5-7F30-49C5-9783-1A413DDCFAFC}"/>
    <cellStyle name="Normal 36 2 4" xfId="394" xr:uid="{98468541-E99D-42B1-9B57-2246B41552AD}"/>
    <cellStyle name="Normal 36 3" xfId="269" xr:uid="{0976CD63-B177-41B9-A991-BEC87A6DA456}"/>
    <cellStyle name="Normal 36 3 2" xfId="436" xr:uid="{8C43332D-E3A6-4E5F-B0CD-8BEC2C8B4E36}"/>
    <cellStyle name="Normal 36 4" xfId="191" xr:uid="{71054FD6-3F91-4524-A3BB-53D05021C375}"/>
    <cellStyle name="Normal 36 5" xfId="359" xr:uid="{7CF65640-87DF-4552-AB42-D9F6370BABD6}"/>
    <cellStyle name="Normal 37" xfId="7" xr:uid="{3DE5BEA1-F150-4B9A-A64A-27A0888F92C2}"/>
    <cellStyle name="Normal 38" xfId="109" xr:uid="{D9CC5C8C-3B2C-4ABF-80EB-56595CB65D7E}"/>
    <cellStyle name="Normal 38 2" xfId="147" xr:uid="{BF781F5D-185D-454D-B89F-217AB005BE01}"/>
    <cellStyle name="Normal 38 2 2" xfId="320" xr:uid="{2E54C485-A5A8-4234-93E5-19EEED18EBDA}"/>
    <cellStyle name="Normal 38 2 2 2" xfId="487" xr:uid="{AAC27F7B-EC58-48BE-ADF9-79F86EFAABC5}"/>
    <cellStyle name="Normal 38 2 3" xfId="241" xr:uid="{9CFB442B-4DF5-4257-9088-F7E2C1B3EBF1}"/>
    <cellStyle name="Normal 38 2 4" xfId="409" xr:uid="{A5A5FB09-09A7-430B-A2D5-896FE808E230}"/>
    <cellStyle name="Normal 38 3" xfId="285" xr:uid="{FFF487DD-0ECE-4547-AD53-2D84E6AA7C2F}"/>
    <cellStyle name="Normal 38 3 2" xfId="452" xr:uid="{38C70445-5797-4CD7-9E76-0EF9CA22172E}"/>
    <cellStyle name="Normal 38 4" xfId="329" xr:uid="{0047F9D3-976F-4E6D-AA72-7324037919BC}"/>
    <cellStyle name="Normal 38 4 2" xfId="496" xr:uid="{F5647462-1F65-4AD4-B306-F24F97AC29BC}"/>
    <cellStyle name="Normal 38 5" xfId="206" xr:uid="{C7BDD155-272D-4B6A-8A06-15B23E2606BF}"/>
    <cellStyle name="Normal 38 6" xfId="374" xr:uid="{851397AF-B02B-4643-95F2-ED11E2017189}"/>
    <cellStyle name="Normal 39" xfId="112" xr:uid="{0ADDB660-BB34-437E-B351-D39B37D17A9A}"/>
    <cellStyle name="Normal 4" xfId="10" xr:uid="{4248F26C-5CD3-4063-867E-5C04B7806E66}"/>
    <cellStyle name="Normal 40" xfId="149" xr:uid="{A8713898-2B0A-41AB-B2F8-8486565733E6}"/>
    <cellStyle name="Normal 40 2" xfId="322" xr:uid="{E6B9C0FC-9F9A-4100-B14F-12D1ABA62C52}"/>
    <cellStyle name="Normal 40 2 2" xfId="489" xr:uid="{CC7A3AA4-1ADE-40B7-B19F-DDCBB269056B}"/>
    <cellStyle name="Normal 40 3" xfId="243" xr:uid="{0666EB59-E199-4585-83F9-5E17790CF10D}"/>
    <cellStyle name="Normal 40 4" xfId="411" xr:uid="{C99E3541-EA78-44EA-940E-840DAAC6A298}"/>
    <cellStyle name="Normal 41" xfId="151" xr:uid="{33110500-EA2A-4950-A54E-BCCF7C9F33F9}"/>
    <cellStyle name="Normal 41 2" xfId="324" xr:uid="{97ED392B-EFF6-47C6-8F01-8EFA7670259D}"/>
    <cellStyle name="Normal 41 2 2" xfId="491" xr:uid="{A3963973-078C-48DE-9F89-6D7D44D98FED}"/>
    <cellStyle name="Normal 41 3" xfId="330" xr:uid="{18E94E81-6D49-4EAF-B64E-CE1FC4ADEAF7}"/>
    <cellStyle name="Normal 41 3 2" xfId="497" xr:uid="{9F530F92-6718-46BB-B097-38211E5F6581}"/>
    <cellStyle name="Normal 41 4" xfId="245" xr:uid="{EFA9FCF9-081A-453D-80FF-6636B43F5383}"/>
    <cellStyle name="Normal 41 5" xfId="413" xr:uid="{94C29168-B246-463E-98E6-3CC5C083CA06}"/>
    <cellStyle name="Normal 42" xfId="152" xr:uid="{19EFE38F-D707-4A12-B691-CA2BE8A7D5C7}"/>
    <cellStyle name="Normal 42 2" xfId="325" xr:uid="{E41B7E56-563F-46E6-9AC0-DE60B5F40D5C}"/>
    <cellStyle name="Normal 42 2 2" xfId="492" xr:uid="{915F1638-136B-4BB5-BCBC-EBB0DEC3D201}"/>
    <cellStyle name="Normal 42 3" xfId="246" xr:uid="{045954D5-1F50-43FC-A82F-0A58C0A206F2}"/>
    <cellStyle name="Normal 42 4" xfId="414" xr:uid="{FFE41287-E325-4B79-98DB-BAFBA651D40E}"/>
    <cellStyle name="Normal 43" xfId="153" xr:uid="{DFE5F3C4-9EEB-4BDF-8D0C-8E0903170975}"/>
    <cellStyle name="Normal 43 2" xfId="326" xr:uid="{85DC178F-975D-40C0-B2C6-86F976D146E2}"/>
    <cellStyle name="Normal 43 2 2" xfId="493" xr:uid="{4361C639-CF1B-4555-B8A3-A6A6D715E968}"/>
    <cellStyle name="Normal 43 3" xfId="247" xr:uid="{8656B4C3-E0C7-468B-BFF0-E89E2C5D154D}"/>
    <cellStyle name="Normal 43 4" xfId="415" xr:uid="{8D862E4B-050D-4CBE-9704-AACC61AF6004}"/>
    <cellStyle name="Normal 44" xfId="249" xr:uid="{A765F625-49F6-4157-8BBD-D5FC74873D10}"/>
    <cellStyle name="Normal 45" xfId="327" xr:uid="{34E9AE17-14BE-4FCE-A4CE-A8347CCFE42E}"/>
    <cellStyle name="Normal 45 2" xfId="494" xr:uid="{8D50D440-DACC-4B74-A3C5-5EB61C2A2E4E}"/>
    <cellStyle name="Normal 46" xfId="333" xr:uid="{BBAEC662-5F40-4BB0-B0C2-DF58380DD99D}"/>
    <cellStyle name="Normal 46 2" xfId="499" xr:uid="{8A3FCB51-A131-4716-9430-49887004041C}"/>
    <cellStyle name="Normal 47" xfId="335" xr:uid="{742B8CC9-CAEF-4893-8918-1AFBB4D0706B}"/>
    <cellStyle name="Normal 47 2" xfId="501" xr:uid="{1EFD8D8C-FA31-4068-A020-13E5F0E4D158}"/>
    <cellStyle name="Normal 48" xfId="337" xr:uid="{577FAA3C-1E25-4B07-ABFF-DBE36370886D}"/>
    <cellStyle name="Normal 48 2" xfId="503" xr:uid="{A39FB8D1-D288-4A5D-8B3C-EDAAB4B7B0F9}"/>
    <cellStyle name="Normal 49" xfId="338" xr:uid="{27DBDCDA-07CC-4FB4-A872-DB5CA7FF30F4}"/>
    <cellStyle name="Normal 49 2" xfId="509" xr:uid="{8802CB6C-41E9-4EC6-AA56-901AA3858565}"/>
    <cellStyle name="Normal 49 3" xfId="504" xr:uid="{B6E6B9F0-E6C9-4061-A66E-21E9AAE901BA}"/>
    <cellStyle name="Normal 5" xfId="11" xr:uid="{A05DD5A2-F8F9-410C-9D2B-EE709373C828}"/>
    <cellStyle name="Normal 50" xfId="506" xr:uid="{FD682E12-DB7A-4DEA-B2A1-B098BA67D5C6}"/>
    <cellStyle name="Normal 6" xfId="12" xr:uid="{3039CDEB-6847-4799-B8CF-86ACE6A2F46C}"/>
    <cellStyle name="Normal 7" xfId="13" xr:uid="{8B6C65E5-F5D8-4810-8866-DF54EE7F79AC}"/>
    <cellStyle name="Normal 8" xfId="14" xr:uid="{77C1895B-7CD5-4CB9-93B3-4B9A03231829}"/>
    <cellStyle name="Normal 9" xfId="15" xr:uid="{0F2F4EC0-DB66-40A5-8597-C507AA2217F1}"/>
    <cellStyle name="Note 2" xfId="79" xr:uid="{2DAE1873-1693-41FD-AF89-0D1CB76FA571}"/>
    <cellStyle name="Note 2 2" xfId="126" xr:uid="{D19226EB-E396-4FA5-AA10-FF2C84116F1C}"/>
    <cellStyle name="Note 2 2 2" xfId="299" xr:uid="{36CA2995-DC5F-468E-AE3C-D61B8F806809}"/>
    <cellStyle name="Note 2 2 2 2" xfId="466" xr:uid="{08BB3182-CAA5-4B5C-A4EB-6D47AC6134B7}"/>
    <cellStyle name="Note 2 2 3" xfId="220" xr:uid="{F8E9D211-8039-482C-B8E8-52583BA468DC}"/>
    <cellStyle name="Note 2 2 4" xfId="388" xr:uid="{D08210BB-CD66-4145-A6C0-7B47A8E2F1CC}"/>
    <cellStyle name="Note 2 3" xfId="262" xr:uid="{3D5B9362-34D2-49CE-87CF-298A4F68B8E0}"/>
    <cellStyle name="Note 2 3 2" xfId="429" xr:uid="{5634C5A8-32EF-4E0F-AF38-73C7C01CC2CA}"/>
    <cellStyle name="Note 2 4" xfId="184" xr:uid="{B25FA1C5-E6E9-49E1-9BB5-33649E269A5F}"/>
    <cellStyle name="Note 2 5" xfId="352" xr:uid="{1B24A61C-7960-43AF-8012-F2A7286ABDD8}"/>
    <cellStyle name="Note 3" xfId="105" xr:uid="{C21895C4-23AA-45CA-8D2C-B4BA8B5CC092}"/>
    <cellStyle name="Note 3 2" xfId="145" xr:uid="{335E5D4C-2AD1-4F19-866D-FCBE8195BF29}"/>
    <cellStyle name="Note 3 2 2" xfId="318" xr:uid="{81CBFC7D-74A5-4803-A96A-C0C336B079B6}"/>
    <cellStyle name="Note 3 2 2 2" xfId="485" xr:uid="{35995C72-22E4-42E8-BC73-951FC36C2B6C}"/>
    <cellStyle name="Note 3 2 3" xfId="239" xr:uid="{9E14D4C8-890C-4245-8D4A-926B18A50577}"/>
    <cellStyle name="Note 3 2 4" xfId="407" xr:uid="{AD2FEF26-37CC-422E-8C7B-9584F8A2FF50}"/>
    <cellStyle name="Note 3 3" xfId="282" xr:uid="{1EAA565C-FBB2-409A-AB22-811D14102363}"/>
    <cellStyle name="Note 3 3 2" xfId="449" xr:uid="{3411FCA9-5432-47A1-A55D-948F0C707374}"/>
    <cellStyle name="Note 3 4" xfId="204" xr:uid="{BAF731D6-39D0-459A-8C33-84829CDFECAC}"/>
    <cellStyle name="Note 3 5" xfId="372" xr:uid="{FF3ED1F9-28F9-4315-BB01-6782F6B6E4C3}"/>
    <cellStyle name="Output 2" xfId="48" xr:uid="{BA4D9426-E756-45D3-8B1A-F200F5D7A367}"/>
    <cellStyle name="Percent" xfId="2" builtinId="5"/>
    <cellStyle name="Percent 2" xfId="5" xr:uid="{853CE23D-C6D7-4FE6-8F92-5D5C2BEEA0CA}"/>
    <cellStyle name="Percent 2 2" xfId="110" xr:uid="{5A411931-F9BE-4A25-AF87-CC55CBF5F8CE}"/>
    <cellStyle name="Percent 2 3" xfId="87" xr:uid="{09835A5D-1154-40AA-9AC6-130505DAC9D8}"/>
    <cellStyle name="Percent 3" xfId="83" xr:uid="{1A43512A-6E58-411C-B9A8-0B4B96B59955}"/>
    <cellStyle name="Percent 4" xfId="156" xr:uid="{286925D1-62A1-4569-8C17-DB02BB781CE2}"/>
    <cellStyle name="Title 2" xfId="40" xr:uid="{8FAE08C5-6019-4781-96FA-A85697524611}"/>
    <cellStyle name="Total 2" xfId="54" xr:uid="{72DCCE66-FF1C-42E4-A172-71BD0C84A33B}"/>
    <cellStyle name="Virgulă 2" xfId="159" xr:uid="{4782B97D-21F9-4AFF-94F7-E31BA2BE833D}"/>
    <cellStyle name="Warning Text 2" xfId="52" xr:uid="{519046E0-30E0-4001-A64A-269DEB162C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C1DC-39B8-4592-A011-0720D9A3F4D4}">
  <sheetPr>
    <tabColor rgb="FFFFC000"/>
    <pageSetUpPr fitToPage="1"/>
  </sheetPr>
  <dimension ref="A1:H55"/>
  <sheetViews>
    <sheetView showGridLines="0" topLeftCell="A14" zoomScale="110" zoomScaleNormal="110" workbookViewId="0">
      <selection activeCell="A32" sqref="A32"/>
    </sheetView>
  </sheetViews>
  <sheetFormatPr defaultColWidth="9.33203125" defaultRowHeight="11.25" x14ac:dyDescent="0.2"/>
  <cols>
    <col min="1" max="1" width="57.83203125" style="11" customWidth="1"/>
    <col min="2" max="2" width="19.1640625" customWidth="1"/>
    <col min="3" max="3" width="16.6640625" customWidth="1"/>
    <col min="4" max="4" width="10.5" style="6" customWidth="1"/>
    <col min="5" max="5" width="12.1640625" customWidth="1"/>
    <col min="6" max="6" width="13.1640625" customWidth="1"/>
    <col min="7" max="7" width="11.5" style="4" customWidth="1"/>
    <col min="8" max="8" width="11.33203125" style="4" customWidth="1"/>
  </cols>
  <sheetData>
    <row r="1" spans="1:8" ht="15" x14ac:dyDescent="0.2">
      <c r="A1" s="66" t="s">
        <v>90</v>
      </c>
      <c r="B1" s="66"/>
      <c r="C1" s="66"/>
      <c r="D1" s="66"/>
    </row>
    <row r="2" spans="1:8" ht="15" x14ac:dyDescent="0.2">
      <c r="A2" s="66" t="s">
        <v>91</v>
      </c>
      <c r="B2" s="66"/>
      <c r="C2" s="66"/>
      <c r="D2" s="66"/>
    </row>
    <row r="3" spans="1:8" ht="15" x14ac:dyDescent="0.2">
      <c r="A3" s="66" t="s">
        <v>119</v>
      </c>
      <c r="B3" s="66"/>
      <c r="C3" s="66"/>
      <c r="D3" s="66"/>
    </row>
    <row r="4" spans="1:8" ht="15" x14ac:dyDescent="0.2">
      <c r="A4" s="66" t="s">
        <v>92</v>
      </c>
      <c r="B4" s="66"/>
      <c r="C4" s="66"/>
      <c r="D4" s="66"/>
    </row>
    <row r="5" spans="1:8" ht="15" x14ac:dyDescent="0.25">
      <c r="A5" s="10"/>
      <c r="D5" s="20"/>
    </row>
    <row r="6" spans="1:8" s="50" customFormat="1" ht="13.5" customHeight="1" x14ac:dyDescent="0.15">
      <c r="A6" s="48"/>
      <c r="B6" s="45" t="s">
        <v>120</v>
      </c>
      <c r="C6" s="60" t="s">
        <v>104</v>
      </c>
      <c r="D6" s="49" t="s">
        <v>93</v>
      </c>
      <c r="G6" s="51"/>
      <c r="H6" s="51"/>
    </row>
    <row r="7" spans="1:8" s="2" customFormat="1" ht="15" customHeight="1" x14ac:dyDescent="0.15">
      <c r="A7" s="1"/>
      <c r="B7" s="47"/>
      <c r="C7" s="46"/>
      <c r="D7" s="22"/>
      <c r="G7" s="23"/>
      <c r="H7" s="23"/>
    </row>
    <row r="8" spans="1:8" x14ac:dyDescent="0.2">
      <c r="A8" s="11" t="s">
        <v>11</v>
      </c>
      <c r="B8" s="52">
        <v>4751660</v>
      </c>
      <c r="C8" s="42">
        <v>6786357</v>
      </c>
      <c r="D8" s="29">
        <f>(B8-C8)/C8</f>
        <v>-0.29982168636280115</v>
      </c>
      <c r="E8" s="3"/>
      <c r="F8" s="3"/>
    </row>
    <row r="9" spans="1:8" x14ac:dyDescent="0.2">
      <c r="A9" s="11" t="s">
        <v>12</v>
      </c>
      <c r="B9" s="52">
        <v>238705079</v>
      </c>
      <c r="C9" s="42">
        <v>205300332</v>
      </c>
      <c r="D9" s="29">
        <f>(B9-C9)/C9</f>
        <v>0.16271160730514553</v>
      </c>
      <c r="E9" s="3"/>
      <c r="F9" s="3"/>
    </row>
    <row r="10" spans="1:8" x14ac:dyDescent="0.2">
      <c r="A10" s="11" t="s">
        <v>13</v>
      </c>
      <c r="B10" s="52">
        <v>54270</v>
      </c>
      <c r="C10" s="42">
        <v>54369</v>
      </c>
      <c r="D10" s="29">
        <f t="shared" ref="D10:D52" si="0">(B10-C10)/C10</f>
        <v>-1.8208905810296308E-3</v>
      </c>
      <c r="E10" s="3"/>
      <c r="F10" s="3"/>
    </row>
    <row r="11" spans="1:8" s="6" customFormat="1" x14ac:dyDescent="0.2">
      <c r="A11" s="24" t="s">
        <v>0</v>
      </c>
      <c r="B11" s="65">
        <v>243511009</v>
      </c>
      <c r="C11" s="43">
        <v>212141058</v>
      </c>
      <c r="D11" s="30">
        <f t="shared" si="0"/>
        <v>0.14787307697880908</v>
      </c>
      <c r="E11" s="7"/>
      <c r="F11" s="7"/>
      <c r="G11" s="33"/>
      <c r="H11" s="33"/>
    </row>
    <row r="12" spans="1:8" x14ac:dyDescent="0.2">
      <c r="A12" s="11" t="s">
        <v>14</v>
      </c>
      <c r="B12" s="52">
        <v>72821065</v>
      </c>
      <c r="C12" s="42">
        <v>57700705</v>
      </c>
      <c r="D12" s="29">
        <f t="shared" si="0"/>
        <v>0.26204809802583867</v>
      </c>
      <c r="E12" s="3"/>
      <c r="F12" s="3"/>
    </row>
    <row r="13" spans="1:8" x14ac:dyDescent="0.2">
      <c r="A13" s="11" t="s">
        <v>15</v>
      </c>
      <c r="B13" s="52">
        <v>35350752</v>
      </c>
      <c r="C13" s="42">
        <v>34905208</v>
      </c>
      <c r="D13" s="29">
        <f t="shared" si="0"/>
        <v>1.2764398940123777E-2</v>
      </c>
      <c r="E13" s="3"/>
      <c r="F13" s="3"/>
    </row>
    <row r="14" spans="1:8" x14ac:dyDescent="0.2">
      <c r="A14" s="11" t="s">
        <v>16</v>
      </c>
      <c r="B14" s="52" t="s">
        <v>118</v>
      </c>
      <c r="C14" s="42" t="s">
        <v>105</v>
      </c>
      <c r="D14" s="59" t="s">
        <v>99</v>
      </c>
      <c r="E14" s="3"/>
      <c r="F14" s="3"/>
    </row>
    <row r="15" spans="1:8" x14ac:dyDescent="0.2">
      <c r="A15" s="11" t="s">
        <v>17</v>
      </c>
      <c r="B15" s="52">
        <v>7613174</v>
      </c>
      <c r="C15" s="42">
        <v>1756693</v>
      </c>
      <c r="D15" s="29">
        <f t="shared" si="0"/>
        <v>3.3338101762800898</v>
      </c>
      <c r="E15" s="3"/>
      <c r="F15" s="3"/>
    </row>
    <row r="16" spans="1:8" s="6" customFormat="1" x14ac:dyDescent="0.2">
      <c r="A16" s="24" t="s">
        <v>1</v>
      </c>
      <c r="B16" s="65">
        <v>115784991</v>
      </c>
      <c r="C16" s="43">
        <v>94362606</v>
      </c>
      <c r="D16" s="30">
        <f t="shared" si="0"/>
        <v>0.22702197308963679</v>
      </c>
      <c r="E16" s="7"/>
      <c r="F16" s="7"/>
      <c r="G16" s="33"/>
      <c r="H16" s="33"/>
    </row>
    <row r="17" spans="1:8" s="6" customFormat="1" x14ac:dyDescent="0.2">
      <c r="A17" s="24" t="s">
        <v>94</v>
      </c>
      <c r="B17" s="65">
        <v>2369930</v>
      </c>
      <c r="C17" s="43">
        <v>1441310</v>
      </c>
      <c r="D17" s="30">
        <f t="shared" si="0"/>
        <v>0.64428887609188867</v>
      </c>
      <c r="E17" s="7"/>
      <c r="F17" s="7"/>
      <c r="G17" s="33"/>
      <c r="H17" s="33"/>
    </row>
    <row r="18" spans="1:8" x14ac:dyDescent="0.2">
      <c r="A18" s="12" t="s">
        <v>18</v>
      </c>
      <c r="B18" s="52">
        <v>949819</v>
      </c>
      <c r="C18" s="42">
        <v>711980</v>
      </c>
      <c r="D18" s="29">
        <f t="shared" si="0"/>
        <v>0.33405292283491111</v>
      </c>
      <c r="E18" s="3"/>
      <c r="F18" s="3"/>
    </row>
    <row r="19" spans="1:8" x14ac:dyDescent="0.2">
      <c r="A19" s="12" t="s">
        <v>19</v>
      </c>
      <c r="B19" s="52">
        <v>1420111</v>
      </c>
      <c r="C19" s="42">
        <v>729330</v>
      </c>
      <c r="D19" s="29">
        <f t="shared" si="0"/>
        <v>0.94714463960072948</v>
      </c>
      <c r="E19" s="3"/>
      <c r="F19" s="3"/>
    </row>
    <row r="20" spans="1:8" s="28" customFormat="1" ht="22.5" x14ac:dyDescent="0.2">
      <c r="A20" s="25" t="s">
        <v>100</v>
      </c>
      <c r="B20" s="63">
        <v>84131609</v>
      </c>
      <c r="C20" s="44">
        <v>76397539</v>
      </c>
      <c r="D20" s="31">
        <f t="shared" si="0"/>
        <v>0.10123454369387475</v>
      </c>
      <c r="E20" s="26"/>
      <c r="F20" s="26"/>
      <c r="G20" s="27"/>
      <c r="H20" s="27"/>
    </row>
    <row r="21" spans="1:8" s="6" customFormat="1" x14ac:dyDescent="0.2">
      <c r="A21" s="24" t="s">
        <v>95</v>
      </c>
      <c r="B21" s="65">
        <v>32463947</v>
      </c>
      <c r="C21" s="43">
        <v>18394323</v>
      </c>
      <c r="D21" s="30">
        <f t="shared" si="0"/>
        <v>0.76488947160490761</v>
      </c>
      <c r="E21" s="7"/>
      <c r="F21" s="7"/>
      <c r="G21" s="33"/>
      <c r="H21" s="33"/>
    </row>
    <row r="22" spans="1:8" s="6" customFormat="1" x14ac:dyDescent="0.2">
      <c r="A22" s="24" t="s">
        <v>96</v>
      </c>
      <c r="B22" s="65">
        <v>277395066</v>
      </c>
      <c r="C22" s="43">
        <v>231264711</v>
      </c>
      <c r="D22" s="30">
        <f t="shared" si="0"/>
        <v>0.19946992690986046</v>
      </c>
      <c r="E22" s="7"/>
      <c r="F22" s="7"/>
      <c r="G22" s="33"/>
      <c r="H22" s="33"/>
    </row>
    <row r="23" spans="1:8" s="28" customFormat="1" ht="22.5" x14ac:dyDescent="0.2">
      <c r="A23" s="25" t="s">
        <v>101</v>
      </c>
      <c r="B23" s="63">
        <v>110433346</v>
      </c>
      <c r="C23" s="44">
        <v>95954744</v>
      </c>
      <c r="D23" s="31">
        <f t="shared" si="0"/>
        <v>0.15088990284836776</v>
      </c>
      <c r="E23" s="26"/>
      <c r="F23" s="26"/>
      <c r="G23" s="27"/>
      <c r="H23" s="27"/>
    </row>
    <row r="24" spans="1:8" x14ac:dyDescent="0.2">
      <c r="A24" s="11" t="s">
        <v>102</v>
      </c>
      <c r="B24" s="52">
        <v>386046</v>
      </c>
      <c r="C24" s="42">
        <v>385892</v>
      </c>
      <c r="D24" s="29">
        <f t="shared" si="0"/>
        <v>3.990753889689343E-4</v>
      </c>
      <c r="E24" s="3"/>
      <c r="F24" s="3"/>
    </row>
    <row r="25" spans="1:8" s="6" customFormat="1" x14ac:dyDescent="0.2">
      <c r="A25" s="24" t="s">
        <v>97</v>
      </c>
      <c r="B25" s="65">
        <v>1727746</v>
      </c>
      <c r="C25" s="43">
        <v>1867001</v>
      </c>
      <c r="D25" s="30">
        <f t="shared" si="0"/>
        <v>-7.4587533697089606E-2</v>
      </c>
      <c r="E25" s="7"/>
      <c r="F25" s="7"/>
      <c r="G25" s="33"/>
      <c r="H25" s="33"/>
    </row>
    <row r="26" spans="1:8" s="6" customFormat="1" x14ac:dyDescent="0.2">
      <c r="A26" s="24" t="s">
        <v>20</v>
      </c>
      <c r="B26" s="65">
        <v>1727746</v>
      </c>
      <c r="C26" s="43">
        <v>1867001</v>
      </c>
      <c r="D26" s="30">
        <f t="shared" si="0"/>
        <v>-7.4587533697089606E-2</v>
      </c>
      <c r="E26" s="7"/>
      <c r="F26" s="7"/>
      <c r="G26" s="33"/>
      <c r="H26" s="33"/>
    </row>
    <row r="27" spans="1:8" x14ac:dyDescent="0.2">
      <c r="A27" s="12" t="s">
        <v>18</v>
      </c>
      <c r="B27" s="52">
        <v>139255</v>
      </c>
      <c r="C27" s="42">
        <v>282724</v>
      </c>
      <c r="D27" s="29">
        <f t="shared" si="0"/>
        <v>-0.50745249784241875</v>
      </c>
      <c r="E27" s="3"/>
      <c r="F27" s="3"/>
    </row>
    <row r="28" spans="1:8" x14ac:dyDescent="0.2">
      <c r="A28" s="12" t="s">
        <v>19</v>
      </c>
      <c r="B28" s="52">
        <v>1588491</v>
      </c>
      <c r="C28" s="42">
        <v>1584277</v>
      </c>
      <c r="D28" s="29">
        <f t="shared" si="0"/>
        <v>2.6598883907296513E-3</v>
      </c>
      <c r="E28" s="3"/>
      <c r="F28" s="3"/>
    </row>
    <row r="29" spans="1:8" s="6" customFormat="1" x14ac:dyDescent="0.2">
      <c r="A29" s="24" t="s">
        <v>21</v>
      </c>
      <c r="B29" s="53" t="s">
        <v>118</v>
      </c>
      <c r="C29" s="43" t="s">
        <v>105</v>
      </c>
      <c r="D29" s="32">
        <v>0</v>
      </c>
      <c r="E29" s="7"/>
      <c r="F29" s="7"/>
      <c r="G29" s="33"/>
      <c r="H29" s="33"/>
    </row>
    <row r="30" spans="1:8" x14ac:dyDescent="0.2">
      <c r="A30" s="12" t="s">
        <v>18</v>
      </c>
      <c r="B30" s="52" t="s">
        <v>118</v>
      </c>
      <c r="C30" s="42" t="s">
        <v>105</v>
      </c>
      <c r="D30" s="5">
        <v>0</v>
      </c>
      <c r="E30" s="3"/>
      <c r="F30" s="3"/>
    </row>
    <row r="31" spans="1:8" x14ac:dyDescent="0.2">
      <c r="A31" s="12" t="s">
        <v>19</v>
      </c>
      <c r="B31" s="52" t="s">
        <v>118</v>
      </c>
      <c r="C31" s="42" t="s">
        <v>105</v>
      </c>
      <c r="D31" s="5">
        <v>0</v>
      </c>
      <c r="E31" s="3"/>
      <c r="F31" s="3"/>
    </row>
    <row r="32" spans="1:8" s="38" customFormat="1" ht="22.5" x14ac:dyDescent="0.2">
      <c r="A32" s="34" t="s">
        <v>22</v>
      </c>
      <c r="B32" s="53" t="s">
        <v>118</v>
      </c>
      <c r="C32" s="43" t="s">
        <v>105</v>
      </c>
      <c r="D32" s="35">
        <v>0</v>
      </c>
      <c r="E32" s="36"/>
      <c r="F32" s="36"/>
      <c r="G32" s="37"/>
      <c r="H32" s="37"/>
    </row>
    <row r="33" spans="1:8" x14ac:dyDescent="0.2">
      <c r="A33" s="12" t="s">
        <v>18</v>
      </c>
      <c r="B33" s="52" t="s">
        <v>118</v>
      </c>
      <c r="C33" s="42" t="s">
        <v>105</v>
      </c>
      <c r="D33" s="5">
        <v>0</v>
      </c>
      <c r="E33" s="3"/>
      <c r="F33" s="3"/>
    </row>
    <row r="34" spans="1:8" x14ac:dyDescent="0.2">
      <c r="A34" s="12" t="s">
        <v>19</v>
      </c>
      <c r="B34" s="52" t="s">
        <v>118</v>
      </c>
      <c r="C34" s="42" t="s">
        <v>105</v>
      </c>
      <c r="D34" s="5">
        <v>0</v>
      </c>
      <c r="E34" s="3"/>
      <c r="F34" s="3"/>
    </row>
    <row r="35" spans="1:8" x14ac:dyDescent="0.2">
      <c r="A35" s="11" t="s">
        <v>23</v>
      </c>
      <c r="B35" s="52" t="s">
        <v>118</v>
      </c>
      <c r="C35" s="42" t="s">
        <v>105</v>
      </c>
      <c r="D35" s="5">
        <v>0</v>
      </c>
      <c r="E35" s="3"/>
      <c r="F35" s="3"/>
    </row>
    <row r="36" spans="1:8" s="6" customFormat="1" x14ac:dyDescent="0.2">
      <c r="A36" s="24" t="s">
        <v>2</v>
      </c>
      <c r="B36" s="65">
        <v>32418846</v>
      </c>
      <c r="C36" s="43">
        <v>31985512</v>
      </c>
      <c r="D36" s="30">
        <f t="shared" si="0"/>
        <v>1.3547821276082747E-2</v>
      </c>
      <c r="E36" s="7"/>
      <c r="F36" s="7"/>
      <c r="G36" s="33"/>
      <c r="H36" s="33"/>
    </row>
    <row r="37" spans="1:8" x14ac:dyDescent="0.2">
      <c r="A37" s="11" t="s">
        <v>24</v>
      </c>
      <c r="B37" s="52">
        <v>31818845</v>
      </c>
      <c r="C37" s="42">
        <v>31818845</v>
      </c>
      <c r="D37" s="29">
        <f t="shared" si="0"/>
        <v>0</v>
      </c>
      <c r="E37" s="3"/>
      <c r="F37" s="3"/>
    </row>
    <row r="38" spans="1:8" x14ac:dyDescent="0.2">
      <c r="A38" s="11" t="s">
        <v>25</v>
      </c>
      <c r="B38" s="52" t="s">
        <v>118</v>
      </c>
      <c r="C38" s="42" t="s">
        <v>105</v>
      </c>
      <c r="D38" s="5">
        <v>0</v>
      </c>
      <c r="E38" s="3"/>
      <c r="F38" s="3"/>
    </row>
    <row r="39" spans="1:8" x14ac:dyDescent="0.2">
      <c r="A39" s="11" t="s">
        <v>26</v>
      </c>
      <c r="B39" s="52" t="s">
        <v>118</v>
      </c>
      <c r="C39" s="42" t="s">
        <v>105</v>
      </c>
      <c r="D39" s="5">
        <v>0</v>
      </c>
      <c r="E39" s="3"/>
      <c r="F39" s="3"/>
    </row>
    <row r="40" spans="1:8" x14ac:dyDescent="0.2">
      <c r="A40" s="11" t="s">
        <v>27</v>
      </c>
      <c r="B40" s="52" t="s">
        <v>118</v>
      </c>
      <c r="C40" s="42" t="s">
        <v>105</v>
      </c>
      <c r="D40" s="5">
        <v>0</v>
      </c>
      <c r="E40" s="3"/>
      <c r="F40" s="3"/>
    </row>
    <row r="41" spans="1:8" x14ac:dyDescent="0.2">
      <c r="A41" s="11" t="s">
        <v>28</v>
      </c>
      <c r="B41" s="52">
        <v>600001</v>
      </c>
      <c r="C41" s="42">
        <v>166667</v>
      </c>
      <c r="D41" s="29">
        <f t="shared" si="0"/>
        <v>2.5999988000024001</v>
      </c>
      <c r="E41" s="3"/>
      <c r="F41" s="3"/>
    </row>
    <row r="42" spans="1:8" x14ac:dyDescent="0.2">
      <c r="A42" s="11" t="s">
        <v>29</v>
      </c>
      <c r="B42" s="52">
        <v>734004</v>
      </c>
      <c r="C42" s="42">
        <v>734004</v>
      </c>
      <c r="D42" s="29">
        <f t="shared" si="0"/>
        <v>0</v>
      </c>
      <c r="E42" s="3"/>
      <c r="F42" s="3"/>
    </row>
    <row r="43" spans="1:8" x14ac:dyDescent="0.2">
      <c r="A43" s="11" t="s">
        <v>30</v>
      </c>
      <c r="B43" s="52">
        <v>31602381</v>
      </c>
      <c r="C43" s="42">
        <v>31716735</v>
      </c>
      <c r="D43" s="29">
        <f t="shared" si="0"/>
        <v>-3.6054783066415885E-3</v>
      </c>
      <c r="E43" s="3"/>
      <c r="F43" s="3"/>
    </row>
    <row r="44" spans="1:8" x14ac:dyDescent="0.2">
      <c r="A44" s="11" t="s">
        <v>31</v>
      </c>
      <c r="B44" s="52">
        <v>1512634</v>
      </c>
      <c r="C44" s="42">
        <v>826434</v>
      </c>
      <c r="D44" s="29">
        <f t="shared" si="0"/>
        <v>0.83031433847106972</v>
      </c>
      <c r="E44" s="3"/>
      <c r="F44" s="3"/>
    </row>
    <row r="45" spans="1:8" x14ac:dyDescent="0.2">
      <c r="A45" s="11" t="s">
        <v>32</v>
      </c>
      <c r="B45" s="52">
        <v>-65280</v>
      </c>
      <c r="C45" s="42">
        <v>-265281</v>
      </c>
      <c r="D45" s="29">
        <f t="shared" si="0"/>
        <v>-0.75392131362592874</v>
      </c>
      <c r="E45" s="3"/>
      <c r="F45" s="3"/>
    </row>
    <row r="46" spans="1:8" x14ac:dyDescent="0.2">
      <c r="A46" s="11" t="s">
        <v>33</v>
      </c>
      <c r="B46" s="52" t="s">
        <v>118</v>
      </c>
      <c r="C46" s="42" t="s">
        <v>105</v>
      </c>
      <c r="D46" s="5">
        <v>0</v>
      </c>
      <c r="E46" s="3"/>
      <c r="F46" s="3"/>
    </row>
    <row r="47" spans="1:8" x14ac:dyDescent="0.2">
      <c r="A47" s="11" t="s">
        <v>34</v>
      </c>
      <c r="B47" s="52">
        <v>-200001</v>
      </c>
      <c r="C47" s="42" t="s">
        <v>105</v>
      </c>
      <c r="D47" s="5">
        <v>0</v>
      </c>
      <c r="E47" s="3"/>
      <c r="F47" s="3"/>
    </row>
    <row r="48" spans="1:8" x14ac:dyDescent="0.2">
      <c r="A48" s="11" t="s">
        <v>35</v>
      </c>
      <c r="B48" s="52">
        <v>67941780</v>
      </c>
      <c r="C48" s="42">
        <v>46089200</v>
      </c>
      <c r="D48" s="29">
        <f t="shared" si="0"/>
        <v>0.47413667410152488</v>
      </c>
      <c r="E48" s="3"/>
      <c r="F48" s="3"/>
    </row>
    <row r="49" spans="1:8" x14ac:dyDescent="0.2">
      <c r="A49" s="11" t="s">
        <v>36</v>
      </c>
      <c r="B49" s="52">
        <v>31747240</v>
      </c>
      <c r="C49" s="42">
        <v>22672945</v>
      </c>
      <c r="D49" s="29">
        <f t="shared" si="0"/>
        <v>0.40022568748788478</v>
      </c>
      <c r="E49" s="3"/>
      <c r="F49" s="3"/>
    </row>
    <row r="50" spans="1:8" x14ac:dyDescent="0.2">
      <c r="A50" s="11" t="s">
        <v>37</v>
      </c>
      <c r="B50" s="52">
        <v>-704421</v>
      </c>
      <c r="C50" s="42">
        <v>-419751</v>
      </c>
      <c r="D50" s="29">
        <f t="shared" si="0"/>
        <v>0.67818778275692015</v>
      </c>
      <c r="E50" s="3"/>
      <c r="F50" s="3"/>
    </row>
    <row r="51" spans="1:8" x14ac:dyDescent="0.2">
      <c r="A51" s="11" t="s">
        <v>38</v>
      </c>
      <c r="B51" s="52" t="s">
        <v>118</v>
      </c>
      <c r="C51" s="42" t="s">
        <v>105</v>
      </c>
      <c r="D51" s="59" t="s">
        <v>99</v>
      </c>
      <c r="E51" s="3"/>
      <c r="F51" s="3"/>
    </row>
    <row r="52" spans="1:8" s="6" customFormat="1" x14ac:dyDescent="0.2">
      <c r="A52" s="24" t="s">
        <v>39</v>
      </c>
      <c r="B52" s="65">
        <v>164987183</v>
      </c>
      <c r="C52" s="43">
        <v>133339798</v>
      </c>
      <c r="D52" s="30">
        <f t="shared" si="0"/>
        <v>0.23734387988198391</v>
      </c>
      <c r="E52" s="7"/>
      <c r="F52" s="7"/>
      <c r="G52" s="33"/>
      <c r="H52" s="33"/>
    </row>
    <row r="55" spans="1:8" x14ac:dyDescent="0.2">
      <c r="B55" s="64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13CF-DDD8-40BC-9297-6A3067A2F8D3}">
  <sheetPr>
    <tabColor rgb="FFFFC000"/>
    <pageSetUpPr fitToPage="1"/>
  </sheetPr>
  <dimension ref="A1:D88"/>
  <sheetViews>
    <sheetView showGridLines="0" tabSelected="1" topLeftCell="A8" zoomScale="120" zoomScaleNormal="120" workbookViewId="0">
      <selection activeCell="B56" sqref="B56"/>
    </sheetView>
  </sheetViews>
  <sheetFormatPr defaultRowHeight="11.25" outlineLevelRow="1" x14ac:dyDescent="0.2"/>
  <cols>
    <col min="1" max="1" width="54.1640625" style="11" customWidth="1"/>
    <col min="2" max="2" width="18.83203125" customWidth="1"/>
    <col min="3" max="3" width="20.5" customWidth="1"/>
    <col min="4" max="4" width="11.33203125" style="6" bestFit="1" customWidth="1"/>
  </cols>
  <sheetData>
    <row r="1" spans="1:4" ht="15" x14ac:dyDescent="0.2">
      <c r="A1" s="66" t="s">
        <v>90</v>
      </c>
      <c r="B1" s="66"/>
      <c r="C1" s="66"/>
      <c r="D1" s="66"/>
    </row>
    <row r="2" spans="1:4" ht="15" x14ac:dyDescent="0.2">
      <c r="A2" s="66" t="s">
        <v>98</v>
      </c>
      <c r="B2" s="66"/>
      <c r="C2" s="66"/>
      <c r="D2" s="66"/>
    </row>
    <row r="3" spans="1:4" ht="15" x14ac:dyDescent="0.2">
      <c r="A3" s="66" t="s">
        <v>119</v>
      </c>
      <c r="B3" s="66"/>
      <c r="C3" s="66"/>
      <c r="D3" s="66"/>
    </row>
    <row r="4" spans="1:4" ht="15" x14ac:dyDescent="0.2">
      <c r="A4" s="66" t="s">
        <v>92</v>
      </c>
      <c r="B4" s="66"/>
      <c r="C4" s="66"/>
      <c r="D4" s="66"/>
    </row>
    <row r="5" spans="1:4" x14ac:dyDescent="0.2">
      <c r="A5" s="9"/>
      <c r="B5" s="21"/>
      <c r="C5" s="21"/>
    </row>
    <row r="6" spans="1:4" ht="16.5" customHeight="1" x14ac:dyDescent="0.2">
      <c r="A6" s="15"/>
      <c r="B6" s="45" t="s">
        <v>120</v>
      </c>
      <c r="C6" s="60" t="s">
        <v>104</v>
      </c>
      <c r="D6" s="49" t="s">
        <v>93</v>
      </c>
    </row>
    <row r="7" spans="1:4" x14ac:dyDescent="0.2">
      <c r="A7" s="16"/>
      <c r="B7" s="39"/>
      <c r="C7" s="39"/>
    </row>
    <row r="8" spans="1:4" x14ac:dyDescent="0.2">
      <c r="A8" s="24" t="s">
        <v>3</v>
      </c>
      <c r="B8" s="54">
        <v>175699034</v>
      </c>
      <c r="C8" s="54">
        <v>150886163</v>
      </c>
      <c r="D8" s="41">
        <f>(B8-C8)/C8</f>
        <v>0.16444762400114846</v>
      </c>
    </row>
    <row r="9" spans="1:4" x14ac:dyDescent="0.2">
      <c r="A9" s="11" t="s">
        <v>40</v>
      </c>
      <c r="B9" s="56">
        <v>173713840</v>
      </c>
      <c r="C9" s="56">
        <v>149450504</v>
      </c>
      <c r="D9" s="31">
        <f>(B9-C9)/C9</f>
        <v>0.16235031231477146</v>
      </c>
    </row>
    <row r="10" spans="1:4" x14ac:dyDescent="0.2">
      <c r="A10" s="11" t="s">
        <v>41</v>
      </c>
      <c r="B10" s="57">
        <v>1985194</v>
      </c>
      <c r="C10" s="57">
        <v>1542345</v>
      </c>
      <c r="D10" s="31">
        <f>(B10-C10)/C10</f>
        <v>0.28712706949482769</v>
      </c>
    </row>
    <row r="11" spans="1:4" x14ac:dyDescent="0.2">
      <c r="A11" s="11" t="s">
        <v>42</v>
      </c>
      <c r="B11" s="56" t="s">
        <v>118</v>
      </c>
      <c r="C11" s="56">
        <v>-106686</v>
      </c>
      <c r="D11" s="58">
        <v>0</v>
      </c>
    </row>
    <row r="12" spans="1:4" x14ac:dyDescent="0.2">
      <c r="A12" s="11" t="s">
        <v>103</v>
      </c>
      <c r="B12" s="56" t="s">
        <v>118</v>
      </c>
      <c r="C12" s="56" t="s">
        <v>121</v>
      </c>
      <c r="D12" s="58">
        <v>0</v>
      </c>
    </row>
    <row r="13" spans="1:4" x14ac:dyDescent="0.2">
      <c r="A13" s="11" t="s">
        <v>43</v>
      </c>
      <c r="B13" s="56">
        <v>44744401</v>
      </c>
      <c r="C13" s="56">
        <v>45726117</v>
      </c>
      <c r="D13" s="31">
        <f>(B13-C13)/C13</f>
        <v>-2.146948099704158E-2</v>
      </c>
    </row>
    <row r="14" spans="1:4" x14ac:dyDescent="0.2">
      <c r="A14" s="11" t="s">
        <v>44</v>
      </c>
      <c r="B14" s="56" t="s">
        <v>118</v>
      </c>
      <c r="C14" s="56" t="s">
        <v>121</v>
      </c>
      <c r="D14" s="58">
        <v>0</v>
      </c>
    </row>
    <row r="15" spans="1:4" x14ac:dyDescent="0.2">
      <c r="A15" s="11" t="s">
        <v>45</v>
      </c>
      <c r="B15" s="56">
        <v>19747070</v>
      </c>
      <c r="C15" s="56">
        <v>8274578</v>
      </c>
      <c r="D15" s="31">
        <f>(B15-C15)/C15</f>
        <v>1.3864745730839687</v>
      </c>
    </row>
    <row r="16" spans="1:4" x14ac:dyDescent="0.2">
      <c r="A16" s="11" t="s">
        <v>46</v>
      </c>
      <c r="B16" s="56" t="s">
        <v>118</v>
      </c>
      <c r="C16" s="56">
        <v>1357085</v>
      </c>
      <c r="D16" s="58">
        <v>0</v>
      </c>
    </row>
    <row r="17" spans="1:4" x14ac:dyDescent="0.2">
      <c r="A17" s="11" t="s">
        <v>47</v>
      </c>
      <c r="B17" s="56" t="s">
        <v>118</v>
      </c>
      <c r="C17" s="56" t="s">
        <v>121</v>
      </c>
      <c r="D17" s="58">
        <v>0</v>
      </c>
    </row>
    <row r="18" spans="1:4" x14ac:dyDescent="0.2">
      <c r="A18" s="11" t="s">
        <v>48</v>
      </c>
      <c r="B18" s="56">
        <v>23512492</v>
      </c>
      <c r="C18" s="56">
        <v>27127826</v>
      </c>
      <c r="D18" s="31">
        <f>(B18-C18)/C18</f>
        <v>-0.13327031808593878</v>
      </c>
    </row>
    <row r="19" spans="1:4" x14ac:dyDescent="0.2">
      <c r="A19" s="11" t="s">
        <v>49</v>
      </c>
      <c r="B19" s="56">
        <v>616819</v>
      </c>
      <c r="C19" s="56">
        <v>1352978</v>
      </c>
      <c r="D19" s="31">
        <f>(B19-C19)/C19</f>
        <v>-0.54410271268268962</v>
      </c>
    </row>
    <row r="20" spans="1:4" x14ac:dyDescent="0.2">
      <c r="A20" s="17" t="s">
        <v>50</v>
      </c>
      <c r="B20" s="56" t="s">
        <v>118</v>
      </c>
      <c r="C20" s="56">
        <v>66012</v>
      </c>
      <c r="D20" s="58">
        <v>0</v>
      </c>
    </row>
    <row r="21" spans="1:4" x14ac:dyDescent="0.2">
      <c r="A21" s="17" t="s">
        <v>51</v>
      </c>
      <c r="B21" s="56" t="s">
        <v>118</v>
      </c>
      <c r="C21" s="56" t="s">
        <v>121</v>
      </c>
      <c r="D21" s="58">
        <v>0</v>
      </c>
    </row>
    <row r="22" spans="1:4" x14ac:dyDescent="0.2">
      <c r="A22" s="34" t="s">
        <v>4</v>
      </c>
      <c r="B22" s="54">
        <v>264319815</v>
      </c>
      <c r="C22" s="54">
        <v>234724747</v>
      </c>
      <c r="D22" s="41">
        <f t="shared" ref="D22:D32" si="0">(B22-C22)/C22</f>
        <v>0.126084140587017</v>
      </c>
    </row>
    <row r="23" spans="1:4" x14ac:dyDescent="0.2">
      <c r="A23" s="11" t="s">
        <v>52</v>
      </c>
      <c r="B23" s="56">
        <v>119800170</v>
      </c>
      <c r="C23" s="61">
        <v>110700989</v>
      </c>
      <c r="D23" s="31">
        <f t="shared" si="0"/>
        <v>8.2196022657033352E-2</v>
      </c>
    </row>
    <row r="24" spans="1:4" x14ac:dyDescent="0.2">
      <c r="A24" s="11" t="s">
        <v>53</v>
      </c>
      <c r="B24" s="57">
        <v>2195286</v>
      </c>
      <c r="C24" s="62">
        <v>2113045</v>
      </c>
      <c r="D24" s="31">
        <f t="shared" si="0"/>
        <v>3.892060983083654E-2</v>
      </c>
    </row>
    <row r="25" spans="1:4" x14ac:dyDescent="0.2">
      <c r="A25" s="11" t="s">
        <v>54</v>
      </c>
      <c r="B25" s="57">
        <v>3650198</v>
      </c>
      <c r="C25" s="62">
        <v>4035022</v>
      </c>
      <c r="D25" s="31">
        <f t="shared" si="0"/>
        <v>-9.5370979389951288E-2</v>
      </c>
    </row>
    <row r="26" spans="1:4" x14ac:dyDescent="0.2">
      <c r="A26" s="11" t="s">
        <v>55</v>
      </c>
      <c r="B26" s="57">
        <v>2033567</v>
      </c>
      <c r="C26" s="62">
        <v>1282450</v>
      </c>
      <c r="D26" s="31">
        <f t="shared" si="0"/>
        <v>0.58568911068657648</v>
      </c>
    </row>
    <row r="27" spans="1:4" x14ac:dyDescent="0.2">
      <c r="A27" s="11" t="s">
        <v>56</v>
      </c>
      <c r="B27" s="56">
        <v>-188907</v>
      </c>
      <c r="C27" s="61">
        <v>-88938</v>
      </c>
      <c r="D27" s="31">
        <f t="shared" si="0"/>
        <v>1.1240302233016259</v>
      </c>
    </row>
    <row r="28" spans="1:4" x14ac:dyDescent="0.2">
      <c r="A28" s="34" t="s">
        <v>5</v>
      </c>
      <c r="B28" s="54">
        <v>27422121</v>
      </c>
      <c r="C28" s="54">
        <v>25692226</v>
      </c>
      <c r="D28" s="41">
        <f t="shared" si="0"/>
        <v>6.7331456604811116E-2</v>
      </c>
    </row>
    <row r="29" spans="1:4" x14ac:dyDescent="0.2">
      <c r="A29" s="11" t="s">
        <v>57</v>
      </c>
      <c r="B29" s="56">
        <v>26728148</v>
      </c>
      <c r="C29" s="56">
        <v>25117003</v>
      </c>
      <c r="D29" s="31">
        <f t="shared" si="0"/>
        <v>6.4145590936944191E-2</v>
      </c>
    </row>
    <row r="30" spans="1:4" x14ac:dyDescent="0.2">
      <c r="A30" s="11" t="s">
        <v>58</v>
      </c>
      <c r="B30" s="56">
        <v>693973</v>
      </c>
      <c r="C30" s="56">
        <v>575223</v>
      </c>
      <c r="D30" s="31">
        <f t="shared" si="0"/>
        <v>0.20644167566317759</v>
      </c>
    </row>
    <row r="31" spans="1:4" ht="22.5" x14ac:dyDescent="0.2">
      <c r="A31" s="34" t="s">
        <v>6</v>
      </c>
      <c r="B31" s="54">
        <v>25318079</v>
      </c>
      <c r="C31" s="54">
        <v>20890111</v>
      </c>
      <c r="D31" s="41">
        <f t="shared" si="0"/>
        <v>0.21196479042164976</v>
      </c>
    </row>
    <row r="32" spans="1:4" x14ac:dyDescent="0.2">
      <c r="A32" s="11" t="s">
        <v>115</v>
      </c>
      <c r="B32" s="56">
        <v>25319038</v>
      </c>
      <c r="C32" s="56">
        <v>20891070</v>
      </c>
      <c r="D32" s="31">
        <f t="shared" si="0"/>
        <v>0.2119550602242968</v>
      </c>
    </row>
    <row r="33" spans="1:4" x14ac:dyDescent="0.2">
      <c r="A33" s="11" t="s">
        <v>116</v>
      </c>
      <c r="B33" s="56" t="s">
        <v>118</v>
      </c>
      <c r="C33" s="56"/>
      <c r="D33" s="31"/>
    </row>
    <row r="34" spans="1:4" x14ac:dyDescent="0.2">
      <c r="A34" s="11" t="s">
        <v>117</v>
      </c>
      <c r="B34" s="56">
        <v>-959</v>
      </c>
      <c r="C34" s="56">
        <v>-959</v>
      </c>
      <c r="D34" s="31">
        <f>(B34-C34)/C34</f>
        <v>0</v>
      </c>
    </row>
    <row r="35" spans="1:4" x14ac:dyDescent="0.2">
      <c r="A35" s="34" t="s">
        <v>7</v>
      </c>
      <c r="B35" s="54">
        <v>158995</v>
      </c>
      <c r="C35" s="54">
        <v>-1746281</v>
      </c>
      <c r="D35" s="41">
        <f>(B35-C35)/C35</f>
        <v>-1.0910477752435033</v>
      </c>
    </row>
    <row r="36" spans="1:4" x14ac:dyDescent="0.2">
      <c r="A36" s="11" t="s">
        <v>59</v>
      </c>
      <c r="B36" s="56">
        <v>158995</v>
      </c>
      <c r="C36" s="56">
        <v>218255</v>
      </c>
      <c r="D36" s="31">
        <f>(B36-C36)/C36</f>
        <v>-0.2715172619183982</v>
      </c>
    </row>
    <row r="37" spans="1:4" x14ac:dyDescent="0.2">
      <c r="A37" s="11" t="s">
        <v>60</v>
      </c>
      <c r="B37" s="56" t="s">
        <v>118</v>
      </c>
      <c r="C37" s="56">
        <v>-1964536</v>
      </c>
      <c r="D37" s="31">
        <v>0</v>
      </c>
    </row>
    <row r="38" spans="1:4" x14ac:dyDescent="0.2">
      <c r="A38" s="34" t="s">
        <v>8</v>
      </c>
      <c r="B38" s="54">
        <v>38472966</v>
      </c>
      <c r="C38" s="54">
        <v>37230054</v>
      </c>
      <c r="D38" s="41">
        <f>(B38-C38)/C38</f>
        <v>3.3384641343791766E-2</v>
      </c>
    </row>
    <row r="39" spans="1:4" x14ac:dyDescent="0.2">
      <c r="A39" s="11" t="s">
        <v>61</v>
      </c>
      <c r="B39" s="56">
        <v>25992329</v>
      </c>
      <c r="C39" s="56">
        <v>34905582</v>
      </c>
      <c r="D39" s="31">
        <f>(B39-C39)/C39</f>
        <v>-0.25535322688502943</v>
      </c>
    </row>
    <row r="40" spans="1:4" x14ac:dyDescent="0.2">
      <c r="A40" t="s">
        <v>106</v>
      </c>
      <c r="B40" s="56">
        <v>8035529</v>
      </c>
      <c r="C40" s="56"/>
      <c r="D40" s="58">
        <v>0</v>
      </c>
    </row>
    <row r="41" spans="1:4" x14ac:dyDescent="0.2">
      <c r="A41" t="s">
        <v>107</v>
      </c>
      <c r="B41" s="56" t="s">
        <v>118</v>
      </c>
      <c r="C41" s="56"/>
      <c r="D41" s="58">
        <v>0</v>
      </c>
    </row>
    <row r="42" spans="1:4" x14ac:dyDescent="0.2">
      <c r="A42" t="s">
        <v>108</v>
      </c>
      <c r="B42" s="56">
        <v>2101153</v>
      </c>
      <c r="C42" s="56"/>
      <c r="D42" s="58">
        <v>0</v>
      </c>
    </row>
    <row r="43" spans="1:4" x14ac:dyDescent="0.2">
      <c r="A43" t="s">
        <v>109</v>
      </c>
      <c r="B43" s="56">
        <v>262847</v>
      </c>
      <c r="C43" s="56"/>
      <c r="D43" s="58">
        <v>0</v>
      </c>
    </row>
    <row r="44" spans="1:4" ht="33.75" x14ac:dyDescent="0.2">
      <c r="A44" s="11" t="s">
        <v>110</v>
      </c>
      <c r="B44" s="56">
        <v>794264</v>
      </c>
      <c r="C44" s="56">
        <v>791813</v>
      </c>
      <c r="D44" s="31">
        <f>(B44-C44)/C44</f>
        <v>3.095427834602362E-3</v>
      </c>
    </row>
    <row r="45" spans="1:4" x14ac:dyDescent="0.2">
      <c r="A45" s="11" t="s">
        <v>111</v>
      </c>
      <c r="B45" s="56" t="s">
        <v>118</v>
      </c>
      <c r="C45" s="56" t="s">
        <v>121</v>
      </c>
      <c r="D45" s="58">
        <v>0</v>
      </c>
    </row>
    <row r="46" spans="1:4" x14ac:dyDescent="0.2">
      <c r="A46" s="11" t="s">
        <v>112</v>
      </c>
      <c r="B46" s="56" t="s">
        <v>118</v>
      </c>
      <c r="C46" s="56">
        <v>484698</v>
      </c>
      <c r="D46" s="58">
        <v>0</v>
      </c>
    </row>
    <row r="47" spans="1:4" x14ac:dyDescent="0.2">
      <c r="A47" s="11" t="s">
        <v>113</v>
      </c>
      <c r="B47" s="56" t="s">
        <v>118</v>
      </c>
      <c r="C47" s="56" t="s">
        <v>121</v>
      </c>
      <c r="D47" s="58">
        <v>0</v>
      </c>
    </row>
    <row r="48" spans="1:4" x14ac:dyDescent="0.2">
      <c r="A48" s="11" t="s">
        <v>114</v>
      </c>
      <c r="B48" s="56">
        <v>1286844</v>
      </c>
      <c r="C48" s="56">
        <v>1047961</v>
      </c>
      <c r="D48" s="31">
        <f>(B48-C48)/C48</f>
        <v>0.22795027677556703</v>
      </c>
    </row>
    <row r="49" spans="1:4" x14ac:dyDescent="0.2">
      <c r="A49" s="34" t="s">
        <v>62</v>
      </c>
      <c r="B49" s="55">
        <v>155</v>
      </c>
      <c r="C49" s="55">
        <v>79923</v>
      </c>
      <c r="D49" s="41">
        <f>(B49-C49)/C49</f>
        <v>-0.9980606333596086</v>
      </c>
    </row>
    <row r="50" spans="1:4" x14ac:dyDescent="0.2">
      <c r="A50" s="18" t="s">
        <v>63</v>
      </c>
      <c r="B50" s="56">
        <v>378918</v>
      </c>
      <c r="C50" s="56">
        <v>381709</v>
      </c>
      <c r="D50" s="58">
        <v>0</v>
      </c>
    </row>
    <row r="51" spans="1:4" x14ac:dyDescent="0.2">
      <c r="A51" s="18" t="s">
        <v>64</v>
      </c>
      <c r="B51" s="56">
        <v>-378763</v>
      </c>
      <c r="C51" s="56">
        <v>-301786</v>
      </c>
      <c r="D51" s="31">
        <f>(B51-C51)/C51</f>
        <v>0.25507147448854484</v>
      </c>
    </row>
    <row r="52" spans="1:4" x14ac:dyDescent="0.2">
      <c r="A52" s="34" t="s">
        <v>9</v>
      </c>
      <c r="B52" s="55">
        <v>218862630</v>
      </c>
      <c r="C52" s="55">
        <v>200188600</v>
      </c>
      <c r="D52" s="41">
        <f>(B52-C52)/C52</f>
        <v>9.3282184899639645E-2</v>
      </c>
    </row>
    <row r="53" spans="1:4" x14ac:dyDescent="0.2">
      <c r="A53" s="34" t="s">
        <v>65</v>
      </c>
      <c r="B53" s="55">
        <v>45457185</v>
      </c>
      <c r="C53" s="55">
        <v>34536147</v>
      </c>
      <c r="D53" s="41">
        <f>(B53-C53)/C53</f>
        <v>0.31622050948532271</v>
      </c>
    </row>
    <row r="54" spans="1:4" x14ac:dyDescent="0.2">
      <c r="A54" s="11" t="s">
        <v>66</v>
      </c>
      <c r="B54" s="61">
        <v>0</v>
      </c>
      <c r="C54" s="56" t="s">
        <v>121</v>
      </c>
      <c r="D54" s="58">
        <v>0</v>
      </c>
    </row>
    <row r="55" spans="1:4" x14ac:dyDescent="0.2">
      <c r="A55" s="18" t="s">
        <v>67</v>
      </c>
      <c r="B55" s="61" t="s">
        <v>118</v>
      </c>
      <c r="C55" s="56" t="s">
        <v>121</v>
      </c>
      <c r="D55" s="58">
        <v>0</v>
      </c>
    </row>
    <row r="56" spans="1:4" x14ac:dyDescent="0.2">
      <c r="A56" s="11" t="s">
        <v>68</v>
      </c>
      <c r="B56" s="61">
        <v>3617</v>
      </c>
      <c r="C56" s="56">
        <v>108555</v>
      </c>
      <c r="D56" s="31">
        <f>(B56-C56)/C56</f>
        <v>-0.96668048454700384</v>
      </c>
    </row>
    <row r="57" spans="1:4" x14ac:dyDescent="0.2">
      <c r="A57" s="18" t="s">
        <v>67</v>
      </c>
      <c r="B57" s="61" t="s">
        <v>118</v>
      </c>
      <c r="C57" s="56"/>
      <c r="D57" s="58">
        <v>0</v>
      </c>
    </row>
    <row r="58" spans="1:4" ht="22.5" x14ac:dyDescent="0.2">
      <c r="A58" s="11" t="s">
        <v>69</v>
      </c>
      <c r="B58" s="61" t="s">
        <v>118</v>
      </c>
      <c r="C58" s="56" t="s">
        <v>121</v>
      </c>
      <c r="D58" s="58">
        <v>0</v>
      </c>
    </row>
    <row r="59" spans="1:4" x14ac:dyDescent="0.2">
      <c r="A59" s="11" t="s">
        <v>70</v>
      </c>
      <c r="B59" s="61">
        <v>1129099</v>
      </c>
      <c r="C59" s="56">
        <v>2672752</v>
      </c>
      <c r="D59" s="31">
        <f>(B59-C59)/C59</f>
        <v>-0.57755190156063863</v>
      </c>
    </row>
    <row r="60" spans="1:4" x14ac:dyDescent="0.2">
      <c r="A60" s="18" t="s">
        <v>71</v>
      </c>
      <c r="B60" s="61" t="s">
        <v>118</v>
      </c>
      <c r="C60" s="56" t="s">
        <v>121</v>
      </c>
      <c r="D60" s="58">
        <v>0</v>
      </c>
    </row>
    <row r="61" spans="1:4" x14ac:dyDescent="0.2">
      <c r="A61" s="34" t="s">
        <v>10</v>
      </c>
      <c r="B61" s="54">
        <v>1132716</v>
      </c>
      <c r="C61" s="54">
        <v>2781307</v>
      </c>
      <c r="D61" s="41">
        <f>(B61-C61)/C61</f>
        <v>-0.59273967239143321</v>
      </c>
    </row>
    <row r="62" spans="1:4" ht="22.5" x14ac:dyDescent="0.2">
      <c r="A62" s="34" t="s">
        <v>72</v>
      </c>
      <c r="B62" s="55" t="s">
        <v>118</v>
      </c>
      <c r="C62" s="55" t="s">
        <v>121</v>
      </c>
      <c r="D62" s="35">
        <v>0</v>
      </c>
    </row>
    <row r="63" spans="1:4" x14ac:dyDescent="0.2">
      <c r="A63" s="18" t="s">
        <v>63</v>
      </c>
      <c r="B63" s="56" t="s">
        <v>118</v>
      </c>
      <c r="C63" s="56" t="s">
        <v>121</v>
      </c>
      <c r="D63" s="58">
        <v>0</v>
      </c>
    </row>
    <row r="64" spans="1:4" x14ac:dyDescent="0.2">
      <c r="A64" s="18" t="s">
        <v>64</v>
      </c>
      <c r="B64" s="56" t="s">
        <v>118</v>
      </c>
      <c r="C64" s="56" t="s">
        <v>121</v>
      </c>
      <c r="D64" s="58">
        <v>0</v>
      </c>
    </row>
    <row r="65" spans="1:4" x14ac:dyDescent="0.2">
      <c r="A65" s="11" t="s">
        <v>73</v>
      </c>
      <c r="B65" s="56">
        <v>7287837</v>
      </c>
      <c r="C65" s="56">
        <v>6959086</v>
      </c>
      <c r="D65" s="31">
        <f>(B65-C65)/C65</f>
        <v>4.7240542795418825E-2</v>
      </c>
    </row>
    <row r="66" spans="1:4" x14ac:dyDescent="0.2">
      <c r="A66" s="18" t="s">
        <v>74</v>
      </c>
      <c r="B66" s="56" t="s">
        <v>118</v>
      </c>
      <c r="C66" s="56"/>
      <c r="D66" s="58">
        <v>0</v>
      </c>
    </row>
    <row r="67" spans="1:4" x14ac:dyDescent="0.2">
      <c r="A67" s="11" t="s">
        <v>75</v>
      </c>
      <c r="B67" s="56">
        <v>1185664</v>
      </c>
      <c r="C67" s="56">
        <v>3560388</v>
      </c>
      <c r="D67" s="31">
        <f t="shared" ref="D67:D73" si="1">(B67-C67)/C67</f>
        <v>-0.66698460954255545</v>
      </c>
    </row>
    <row r="68" spans="1:4" x14ac:dyDescent="0.2">
      <c r="A68" s="34" t="s">
        <v>76</v>
      </c>
      <c r="B68" s="55">
        <v>8473501</v>
      </c>
      <c r="C68" s="55">
        <v>10519474</v>
      </c>
      <c r="D68" s="41">
        <f t="shared" si="1"/>
        <v>-0.19449385016779355</v>
      </c>
    </row>
    <row r="69" spans="1:4" x14ac:dyDescent="0.2">
      <c r="A69" s="34" t="s">
        <v>77</v>
      </c>
      <c r="B69" s="55">
        <v>-7340785</v>
      </c>
      <c r="C69" s="55">
        <v>-7738167</v>
      </c>
      <c r="D69" s="41">
        <f t="shared" si="1"/>
        <v>-5.135350529395398E-2</v>
      </c>
    </row>
    <row r="70" spans="1:4" x14ac:dyDescent="0.2">
      <c r="A70" s="34" t="s">
        <v>78</v>
      </c>
      <c r="B70" s="55">
        <v>265452531</v>
      </c>
      <c r="C70" s="55">
        <v>237506054</v>
      </c>
      <c r="D70" s="41">
        <f t="shared" si="1"/>
        <v>0.11766637746421403</v>
      </c>
    </row>
    <row r="71" spans="1:4" x14ac:dyDescent="0.2">
      <c r="A71" s="34" t="s">
        <v>79</v>
      </c>
      <c r="B71" s="55">
        <v>227336131</v>
      </c>
      <c r="C71" s="55">
        <v>210708074</v>
      </c>
      <c r="D71" s="41">
        <f t="shared" si="1"/>
        <v>7.8915139246159116E-2</v>
      </c>
    </row>
    <row r="72" spans="1:4" x14ac:dyDescent="0.2">
      <c r="A72" s="34" t="s">
        <v>80</v>
      </c>
      <c r="B72" s="55">
        <v>38116400</v>
      </c>
      <c r="C72" s="55">
        <v>26797980</v>
      </c>
      <c r="D72" s="41">
        <f t="shared" si="1"/>
        <v>0.42236093914541317</v>
      </c>
    </row>
    <row r="73" spans="1:4" x14ac:dyDescent="0.2">
      <c r="A73" s="11" t="s">
        <v>81</v>
      </c>
      <c r="B73" s="56">
        <v>6369160</v>
      </c>
      <c r="C73" s="56">
        <v>3714454</v>
      </c>
      <c r="D73" s="31">
        <f t="shared" si="1"/>
        <v>0.71469615722795332</v>
      </c>
    </row>
    <row r="74" spans="1:4" x14ac:dyDescent="0.2">
      <c r="A74" s="11" t="s">
        <v>82</v>
      </c>
      <c r="B74" s="56" t="s">
        <v>118</v>
      </c>
      <c r="C74" s="56" t="s">
        <v>121</v>
      </c>
      <c r="D74" s="58">
        <v>0</v>
      </c>
    </row>
    <row r="75" spans="1:4" x14ac:dyDescent="0.2">
      <c r="A75" s="11" t="s">
        <v>83</v>
      </c>
      <c r="B75" s="56" t="s">
        <v>118</v>
      </c>
      <c r="C75" s="56">
        <v>16277</v>
      </c>
      <c r="D75" s="58">
        <v>0</v>
      </c>
    </row>
    <row r="76" spans="1:4" ht="22.5" x14ac:dyDescent="0.2">
      <c r="A76" s="34" t="s">
        <v>84</v>
      </c>
      <c r="B76" s="55">
        <v>31747240</v>
      </c>
      <c r="C76" s="55">
        <v>23067250</v>
      </c>
      <c r="D76" s="41">
        <f>(B76-C76)/C76</f>
        <v>0.37629062848844141</v>
      </c>
    </row>
    <row r="77" spans="1:4" x14ac:dyDescent="0.2">
      <c r="A77" s="11" t="s">
        <v>85</v>
      </c>
      <c r="B77" s="61" t="s">
        <v>118</v>
      </c>
      <c r="C77" s="56">
        <v>394305</v>
      </c>
      <c r="D77" s="58">
        <v>0</v>
      </c>
    </row>
    <row r="78" spans="1:4" x14ac:dyDescent="0.2">
      <c r="A78" s="24" t="s">
        <v>86</v>
      </c>
      <c r="B78" s="54">
        <v>31747240</v>
      </c>
      <c r="C78" s="54">
        <v>22672945</v>
      </c>
      <c r="D78" s="41">
        <f>(B78-C78)/C78</f>
        <v>0.40022568748788478</v>
      </c>
    </row>
    <row r="79" spans="1:4" hidden="1" outlineLevel="1" x14ac:dyDescent="0.2">
      <c r="A79" s="11">
        <v>0</v>
      </c>
      <c r="B79">
        <v>7889460.2921795174</v>
      </c>
      <c r="C79">
        <v>8407975.0021157637</v>
      </c>
    </row>
    <row r="80" spans="1:4" hidden="1" outlineLevel="1" x14ac:dyDescent="0.2">
      <c r="A80" s="19" t="s">
        <v>87</v>
      </c>
      <c r="B80" s="40">
        <v>7889460.2921795174</v>
      </c>
      <c r="C80" s="40"/>
    </row>
    <row r="81" spans="1:3" hidden="1" outlineLevel="1" x14ac:dyDescent="0.2">
      <c r="A81" s="13" t="s">
        <v>88</v>
      </c>
      <c r="B81" s="8">
        <f>B76-B80</f>
        <v>23857779.707820483</v>
      </c>
      <c r="C81" s="8"/>
    </row>
    <row r="82" spans="1:3" hidden="1" outlineLevel="1" x14ac:dyDescent="0.2">
      <c r="A82" s="11">
        <v>0</v>
      </c>
    </row>
    <row r="83" spans="1:3" hidden="1" outlineLevel="1" x14ac:dyDescent="0.2">
      <c r="A83" s="13" t="s">
        <v>89</v>
      </c>
      <c r="B83" s="8" t="e">
        <f>#REF!</f>
        <v>#REF!</v>
      </c>
      <c r="C83" s="8"/>
    </row>
    <row r="84" spans="1:3" hidden="1" outlineLevel="1" x14ac:dyDescent="0.2">
      <c r="A84" s="13" t="s">
        <v>88</v>
      </c>
      <c r="B84" s="3" t="e">
        <f t="shared" ref="B84" si="2">B78-B83</f>
        <v>#REF!</v>
      </c>
      <c r="C84" s="3"/>
    </row>
    <row r="85" spans="1:3" collapsed="1" x14ac:dyDescent="0.2"/>
    <row r="87" spans="1:3" x14ac:dyDescent="0.2">
      <c r="A87" s="13"/>
    </row>
    <row r="88" spans="1:3" x14ac:dyDescent="0.2">
      <c r="A88" s="14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 pt import 16</vt:lpstr>
      <vt:lpstr>Income Statement</vt:lpstr>
      <vt:lpstr>'BS pt import 16'!Print_Area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Gabriel TICO</cp:lastModifiedBy>
  <cp:lastPrinted>2025-02-26T14:11:38Z</cp:lastPrinted>
  <dcterms:created xsi:type="dcterms:W3CDTF">2022-09-16T12:42:01Z</dcterms:created>
  <dcterms:modified xsi:type="dcterms:W3CDTF">2025-02-26T14:13:05Z</dcterms:modified>
</cp:coreProperties>
</file>